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668" activeTab="2"/>
  </bookViews>
  <sheets>
    <sheet name="Mẫu 3a. Tổng hợp số giờ" sheetId="1" r:id="rId1"/>
    <sheet name="Mau3b PCCM 2019-2020" sheetId="2" r:id="rId2"/>
    <sheet name="Mẫu 4. Tiến độ" sheetId="3" r:id="rId3"/>
  </sheets>
  <definedNames>
    <definedName name="_xlnm.Print_Titles" localSheetId="0">'Mẫu 3a. Tổng hợp số giờ'!$5:$6</definedName>
  </definedNames>
  <calcPr fullCalcOnLoad="1"/>
</workbook>
</file>

<file path=xl/sharedStrings.xml><?xml version="1.0" encoding="utf-8"?>
<sst xmlns="http://schemas.openxmlformats.org/spreadsheetml/2006/main" count="144" uniqueCount="77">
  <si>
    <t>CỘNG HÒA XÃ HỘI CHỦ NGHĨA VIỆT NAM</t>
  </si>
  <si>
    <t>TRƯỜNG CAO ĐẲNG SƯ PHẠM</t>
  </si>
  <si>
    <t>Độc lập - Tự do - Hạnh phúc</t>
  </si>
  <si>
    <t>S
T
T</t>
  </si>
  <si>
    <t>Họ và tên</t>
  </si>
  <si>
    <t>GHI CHÚ</t>
  </si>
  <si>
    <t>Tổng cộng</t>
  </si>
  <si>
    <t>TRƯỞNG KHOA</t>
  </si>
  <si>
    <t>TỔ TRƯỞNG</t>
  </si>
  <si>
    <t>Tên môn học</t>
  </si>
  <si>
    <t>Lớp</t>
  </si>
  <si>
    <t>Số tiết giảng dạy</t>
  </si>
  <si>
    <t>LT</t>
  </si>
  <si>
    <t>BT</t>
  </si>
  <si>
    <t>Quy chuẩn</t>
  </si>
  <si>
    <t>Học
kỳ</t>
  </si>
  <si>
    <t>ĐV
HT</t>
  </si>
  <si>
    <t>Mã
MH</t>
  </si>
  <si>
    <t>Sĩ
số</t>
  </si>
  <si>
    <t>Mã
GV</t>
  </si>
  <si>
    <t>Số
tiết/
tuần</t>
  </si>
  <si>
    <t>Tuần học thứ</t>
  </si>
  <si>
    <t>(Mẫu 4)</t>
  </si>
  <si>
    <t>Ghi chú</t>
  </si>
  <si>
    <t>KT. HIỆU TRƯỞNG</t>
  </si>
  <si>
    <t>PHÓ HIỆU TRƯỞNG</t>
  </si>
  <si>
    <t>TS. Nguyễn Thị Thu Hà</t>
  </si>
  <si>
    <t>TRƯỜNG CAO ĐẲNG SƯ PHẠM GIA LAI</t>
  </si>
  <si>
    <t>Giảng dạy</t>
  </si>
  <si>
    <t>Cộng
trong
năm</t>
  </si>
  <si>
    <t>Nhiệm vụ khác</t>
  </si>
  <si>
    <t>Quy
chuẩn</t>
  </si>
  <si>
    <t>Số giờ
vượt
Đ.Mức</t>
  </si>
  <si>
    <t>Đ.Mức
quy
định</t>
  </si>
  <si>
    <t>Mã lớp</t>
  </si>
  <si>
    <t>PHÒNG ĐÀO TẠO</t>
  </si>
  <si>
    <t>ThS. Ngô Võ Thạnh</t>
  </si>
  <si>
    <t>Căn cứ theo chương trình đào tạo</t>
  </si>
  <si>
    <t>HỆ TRUNG CẤP CHUYÊN NGHIỆP</t>
  </si>
  <si>
    <t>HỆ CAO ĐẲNG (TÍN CHỈ: NĂM 1)</t>
  </si>
  <si>
    <t>(Mẫu 3b)</t>
  </si>
  <si>
    <t>(Mẫu 3a)</t>
  </si>
  <si>
    <t>CCMN171</t>
  </si>
  <si>
    <t>Giáo dục Mầm non</t>
  </si>
  <si>
    <t>Trung cấp  Mầm non</t>
  </si>
  <si>
    <t>Cộng</t>
  </si>
  <si>
    <t>HỆ CAO ĐẲNG (TÍN CHỈ: NĂM 2,3)</t>
  </si>
  <si>
    <t>CCMN181</t>
  </si>
  <si>
    <t>TCMN18</t>
  </si>
  <si>
    <t>PHÂN CÔNG CHUYÊN MÔN NĂM HỌC 2019-2020</t>
  </si>
  <si>
    <t>CCMN19</t>
  </si>
  <si>
    <t xml:space="preserve">Đơn vị: </t>
  </si>
  <si>
    <t>Nguyễn Văn A</t>
  </si>
  <si>
    <t>Nguyễn Văn B</t>
  </si>
  <si>
    <t>Gia Lai, ngày         tháng        năm 2019</t>
  </si>
  <si>
    <t>MNCB10533</t>
  </si>
  <si>
    <t>Tổ chức hoạt động âm nhạc</t>
  </si>
  <si>
    <t>MNCB11811</t>
  </si>
  <si>
    <t>Mỹ Thuật</t>
  </si>
  <si>
    <t>TH/ TL/ TN</t>
  </si>
  <si>
    <t>MNCB20825</t>
  </si>
  <si>
    <t>Vệ sinh dinh dưỡng</t>
  </si>
  <si>
    <t>DANH SÁCH HỌC PHẦN PHÂN CÔNG GIẢNG DẠY NĂM HỌC 2019-2020</t>
  </si>
  <si>
    <t>MNCT00201</t>
  </si>
  <si>
    <t>Đồ chơi nâng cao</t>
  </si>
  <si>
    <t>MNCB11612</t>
  </si>
  <si>
    <t>Lý thuyết âm nhạc cơ bản</t>
  </si>
  <si>
    <t>Phương pháp làm quen với MTXQ</t>
  </si>
  <si>
    <t>MNT108</t>
  </si>
  <si>
    <t xml:space="preserve">Đơn vị:  </t>
  </si>
  <si>
    <t>Chức vụ/ Kiêm nhiệm/ Nhiệm vụ</t>
  </si>
  <si>
    <t>Số tháng đứng lớp</t>
  </si>
  <si>
    <t>Gia Lai, ngày     tháng     năm 2019</t>
  </si>
  <si>
    <t>TIẾN ĐỘ GIẢNG DẠY HỌC KỲ    NĂM HỌC 2019-2020</t>
  </si>
  <si>
    <t>TH/TL/
TN</t>
  </si>
  <si>
    <t>Gia Lai, ngày      tháng     năm 2019</t>
  </si>
  <si>
    <t xml:space="preserve">TỔ TRƯỞNG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</si>
</sst>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>
      <alignment/>
      <protection/>
    </xf>
    <xf numFmtId="0" fontId="1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/>
      <protection/>
    </xf>
    <xf numFmtId="0" fontId="8" fillId="0" borderId="0" xfId="57" applyFont="1" applyBorder="1" applyAlignment="1" quotePrefix="1">
      <alignment/>
      <protection/>
    </xf>
    <xf numFmtId="0" fontId="8" fillId="0" borderId="0" xfId="57" applyFont="1" quotePrefix="1">
      <alignment/>
      <protection/>
    </xf>
    <xf numFmtId="0" fontId="8" fillId="0" borderId="0" xfId="57" applyFont="1">
      <alignment/>
      <protection/>
    </xf>
    <xf numFmtId="0" fontId="2" fillId="32" borderId="10" xfId="57" applyFont="1" applyFill="1" applyBorder="1" applyAlignment="1">
      <alignment vertical="center" wrapText="1"/>
      <protection/>
    </xf>
    <xf numFmtId="0" fontId="2" fillId="32" borderId="10" xfId="57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/>
    </xf>
    <xf numFmtId="0" fontId="2" fillId="32" borderId="10" xfId="57" applyFont="1" applyFill="1" applyBorder="1" applyAlignment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/>
    </xf>
    <xf numFmtId="180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9" fillId="33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Fill="1" applyBorder="1" applyAlignment="1">
      <alignment vertical="top"/>
    </xf>
    <xf numFmtId="180" fontId="10" fillId="0" borderId="10" xfId="0" applyNumberFormat="1" applyFont="1" applyFill="1" applyBorder="1" applyAlignment="1">
      <alignment horizontal="center" vertical="center"/>
    </xf>
    <xf numFmtId="181" fontId="13" fillId="0" borderId="10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3" fontId="9" fillId="0" borderId="15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3" fontId="9" fillId="0" borderId="16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33" borderId="14" xfId="0" applyFont="1" applyFill="1" applyBorder="1" applyAlignment="1">
      <alignment horizontal="center" vertical="top" wrapText="1"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6" xfId="0" applyFont="1" applyBorder="1" applyAlignment="1">
      <alignment/>
    </xf>
    <xf numFmtId="0" fontId="9" fillId="0" borderId="15" xfId="0" applyFont="1" applyFill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13" fillId="0" borderId="15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13" fillId="33" borderId="16" xfId="57" applyFont="1" applyFill="1" applyBorder="1" applyAlignment="1">
      <alignment vertical="center" wrapText="1"/>
      <protection/>
    </xf>
    <xf numFmtId="0" fontId="13" fillId="33" borderId="14" xfId="57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13" fillId="33" borderId="15" xfId="57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top"/>
    </xf>
    <xf numFmtId="0" fontId="13" fillId="0" borderId="15" xfId="0" applyFont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 vertical="top" wrapText="1"/>
    </xf>
    <xf numFmtId="3" fontId="9" fillId="0" borderId="17" xfId="0" applyNumberFormat="1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3" fontId="9" fillId="0" borderId="17" xfId="0" applyNumberFormat="1" applyFont="1" applyFill="1" applyBorder="1" applyAlignment="1">
      <alignment vertical="center"/>
    </xf>
    <xf numFmtId="181" fontId="10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16" fillId="33" borderId="10" xfId="57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top" wrapText="1"/>
    </xf>
    <xf numFmtId="3" fontId="17" fillId="33" borderId="10" xfId="0" applyNumberFormat="1" applyFont="1" applyFill="1" applyBorder="1" applyAlignment="1">
      <alignment horizontal="center"/>
    </xf>
    <xf numFmtId="0" fontId="18" fillId="33" borderId="10" xfId="57" applyFont="1" applyFill="1" applyBorder="1">
      <alignment/>
      <protection/>
    </xf>
    <xf numFmtId="3" fontId="16" fillId="0" borderId="10" xfId="57" applyNumberFormat="1" applyFont="1" applyBorder="1">
      <alignment/>
      <protection/>
    </xf>
    <xf numFmtId="0" fontId="18" fillId="33" borderId="10" xfId="57" applyFont="1" applyFill="1" applyBorder="1" applyAlignment="1">
      <alignment vertical="center"/>
      <protection/>
    </xf>
    <xf numFmtId="0" fontId="16" fillId="0" borderId="0" xfId="57" applyFont="1">
      <alignment/>
      <protection/>
    </xf>
    <xf numFmtId="0" fontId="18" fillId="33" borderId="10" xfId="57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vertical="top" wrapText="1"/>
    </xf>
    <xf numFmtId="0" fontId="16" fillId="0" borderId="10" xfId="57" applyFont="1" applyBorder="1" applyAlignment="1">
      <alignment horizontal="center"/>
      <protection/>
    </xf>
    <xf numFmtId="0" fontId="18" fillId="32" borderId="10" xfId="57" applyFont="1" applyFill="1" applyBorder="1" applyAlignment="1">
      <alignment vertical="center" wrapText="1"/>
      <protection/>
    </xf>
    <xf numFmtId="0" fontId="18" fillId="32" borderId="10" xfId="57" applyFont="1" applyFill="1" applyBorder="1" applyAlignment="1">
      <alignment horizontal="center" vertical="center" wrapText="1"/>
      <protection/>
    </xf>
    <xf numFmtId="0" fontId="18" fillId="32" borderId="10" xfId="57" applyFont="1" applyFill="1" applyBorder="1" applyAlignment="1">
      <alignment vertical="center"/>
      <protection/>
    </xf>
    <xf numFmtId="0" fontId="16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6" fillId="0" borderId="10" xfId="57" applyFont="1" applyBorder="1">
      <alignment/>
      <protection/>
    </xf>
    <xf numFmtId="0" fontId="16" fillId="32" borderId="10" xfId="57" applyFont="1" applyFill="1" applyBorder="1">
      <alignment/>
      <protection/>
    </xf>
    <xf numFmtId="3" fontId="16" fillId="32" borderId="10" xfId="57" applyNumberFormat="1" applyFont="1" applyFill="1" applyBorder="1" applyAlignment="1">
      <alignment horizontal="center"/>
      <protection/>
    </xf>
    <xf numFmtId="3" fontId="16" fillId="32" borderId="10" xfId="57" applyNumberFormat="1" applyFont="1" applyFill="1" applyBorder="1">
      <alignment/>
      <protection/>
    </xf>
    <xf numFmtId="0" fontId="18" fillId="32" borderId="10" xfId="57" applyFont="1" applyFill="1" applyBorder="1">
      <alignment/>
      <protection/>
    </xf>
    <xf numFmtId="3" fontId="17" fillId="0" borderId="10" xfId="0" applyNumberFormat="1" applyFont="1" applyFill="1" applyBorder="1" applyAlignment="1">
      <alignment horizontal="left"/>
    </xf>
    <xf numFmtId="0" fontId="18" fillId="0" borderId="10" xfId="57" applyFont="1" applyBorder="1">
      <alignment/>
      <protection/>
    </xf>
    <xf numFmtId="0" fontId="18" fillId="0" borderId="10" xfId="57" applyFont="1" applyBorder="1" applyAlignment="1">
      <alignment horizontal="center"/>
      <protection/>
    </xf>
    <xf numFmtId="3" fontId="18" fillId="0" borderId="10" xfId="57" applyNumberFormat="1" applyFont="1" applyBorder="1">
      <alignment/>
      <protection/>
    </xf>
    <xf numFmtId="3" fontId="18" fillId="0" borderId="10" xfId="57" applyNumberFormat="1" applyFont="1" applyBorder="1" applyAlignment="1">
      <alignment horizont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13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13" fillId="0" borderId="14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center"/>
    </xf>
    <xf numFmtId="180" fontId="13" fillId="0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left"/>
    </xf>
    <xf numFmtId="0" fontId="13" fillId="0" borderId="15" xfId="0" applyFont="1" applyFill="1" applyBorder="1" applyAlignment="1">
      <alignment vertical="center"/>
    </xf>
    <xf numFmtId="180" fontId="14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9" fillId="0" borderId="17" xfId="0" applyFont="1" applyFill="1" applyBorder="1" applyAlignment="1">
      <alignment/>
    </xf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vertical="center"/>
    </xf>
    <xf numFmtId="180" fontId="13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181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vertical="top"/>
    </xf>
    <xf numFmtId="0" fontId="13" fillId="0" borderId="15" xfId="0" applyFont="1" applyFill="1" applyBorder="1" applyAlignment="1">
      <alignment horizontal="right" vertical="center"/>
    </xf>
    <xf numFmtId="181" fontId="9" fillId="0" borderId="15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3" fontId="14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13" fillId="0" borderId="17" xfId="0" applyFont="1" applyBorder="1" applyAlignment="1">
      <alignment horizontal="center" wrapText="1"/>
    </xf>
    <xf numFmtId="0" fontId="9" fillId="0" borderId="13" xfId="0" applyFont="1" applyFill="1" applyBorder="1" applyAlignment="1">
      <alignment vertical="top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13" fillId="0" borderId="0" xfId="0" applyFont="1" applyAlignment="1" quotePrefix="1">
      <alignment/>
    </xf>
    <xf numFmtId="0" fontId="15" fillId="0" borderId="0" xfId="0" applyFont="1" applyAlignment="1" quotePrefix="1">
      <alignment/>
    </xf>
    <xf numFmtId="3" fontId="9" fillId="0" borderId="18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vertic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left"/>
    </xf>
    <xf numFmtId="3" fontId="9" fillId="0" borderId="17" xfId="0" applyNumberFormat="1" applyFont="1" applyFill="1" applyBorder="1" applyAlignment="1">
      <alignment/>
    </xf>
    <xf numFmtId="180" fontId="13" fillId="0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4" fontId="18" fillId="0" borderId="10" xfId="57" applyNumberFormat="1" applyFont="1" applyBorder="1">
      <alignment/>
      <protection/>
    </xf>
    <xf numFmtId="0" fontId="14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12" xfId="57" applyFont="1" applyBorder="1" applyAlignment="1">
      <alignment horizontal="center" vertical="center" wrapText="1"/>
      <protection/>
    </xf>
    <xf numFmtId="0" fontId="13" fillId="0" borderId="13" xfId="57" applyFont="1" applyBorder="1" applyAlignment="1">
      <alignment horizontal="center" vertical="center" wrapText="1"/>
      <protection/>
    </xf>
    <xf numFmtId="0" fontId="18" fillId="32" borderId="19" xfId="57" applyFont="1" applyFill="1" applyBorder="1" applyAlignment="1">
      <alignment horizontal="center" vertical="center" wrapText="1"/>
      <protection/>
    </xf>
    <xf numFmtId="0" fontId="18" fillId="32" borderId="21" xfId="57" applyFont="1" applyFill="1" applyBorder="1" applyAlignment="1">
      <alignment horizontal="center" vertical="center" wrapText="1"/>
      <protection/>
    </xf>
    <xf numFmtId="0" fontId="18" fillId="32" borderId="22" xfId="57" applyFont="1" applyFill="1" applyBorder="1" applyAlignment="1">
      <alignment horizontal="center" vertical="center" wrapText="1"/>
      <protection/>
    </xf>
    <xf numFmtId="3" fontId="18" fillId="32" borderId="19" xfId="57" applyNumberFormat="1" applyFont="1" applyFill="1" applyBorder="1" applyAlignment="1">
      <alignment horizontal="center"/>
      <protection/>
    </xf>
    <xf numFmtId="3" fontId="18" fillId="32" borderId="21" xfId="57" applyNumberFormat="1" applyFont="1" applyFill="1" applyBorder="1" applyAlignment="1">
      <alignment horizontal="center"/>
      <protection/>
    </xf>
    <xf numFmtId="3" fontId="18" fillId="32" borderId="22" xfId="57" applyNumberFormat="1" applyFont="1" applyFill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3" fillId="0" borderId="1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85" zoomScalePageLayoutView="0" workbookViewId="0" topLeftCell="A1">
      <selection activeCell="L22" sqref="L22"/>
    </sheetView>
  </sheetViews>
  <sheetFormatPr defaultColWidth="9.140625" defaultRowHeight="12.75"/>
  <cols>
    <col min="1" max="1" width="3.8515625" style="6" customWidth="1"/>
    <col min="2" max="2" width="17.8515625" style="6" customWidth="1"/>
    <col min="3" max="3" width="39.57421875" style="6" customWidth="1"/>
    <col min="4" max="4" width="4.00390625" style="20" customWidth="1"/>
    <col min="5" max="5" width="4.8515625" style="20" customWidth="1"/>
    <col min="6" max="6" width="13.421875" style="20" customWidth="1"/>
    <col min="7" max="7" width="5.7109375" style="6" customWidth="1"/>
    <col min="8" max="8" width="4.7109375" style="6" customWidth="1"/>
    <col min="9" max="9" width="4.00390625" style="6" customWidth="1"/>
    <col min="10" max="10" width="5.28125" style="6" customWidth="1"/>
    <col min="11" max="11" width="8.28125" style="6" customWidth="1"/>
    <col min="12" max="12" width="33.00390625" style="6" customWidth="1"/>
    <col min="13" max="13" width="8.140625" style="6" customWidth="1"/>
    <col min="14" max="16384" width="9.140625" style="6" customWidth="1"/>
  </cols>
  <sheetData>
    <row r="1" spans="4:13" s="1" customFormat="1" ht="12.75">
      <c r="D1" s="2"/>
      <c r="E1" s="2"/>
      <c r="F1" s="2"/>
      <c r="M1" s="3" t="s">
        <v>41</v>
      </c>
    </row>
    <row r="2" spans="1:13" ht="12.75">
      <c r="A2" s="267" t="s">
        <v>27</v>
      </c>
      <c r="B2" s="267"/>
      <c r="C2" s="267"/>
      <c r="D2" s="4"/>
      <c r="E2" s="264" t="s">
        <v>0</v>
      </c>
      <c r="F2" s="264"/>
      <c r="G2" s="264"/>
      <c r="H2" s="264"/>
      <c r="I2" s="264"/>
      <c r="J2" s="264"/>
      <c r="K2" s="264"/>
      <c r="L2" s="264"/>
      <c r="M2" s="264"/>
    </row>
    <row r="3" spans="1:13" ht="12.75">
      <c r="A3" s="265" t="s">
        <v>51</v>
      </c>
      <c r="B3" s="265"/>
      <c r="C3" s="265"/>
      <c r="D3" s="4"/>
      <c r="E3" s="265" t="s">
        <v>2</v>
      </c>
      <c r="F3" s="265"/>
      <c r="G3" s="265"/>
      <c r="H3" s="265"/>
      <c r="I3" s="265"/>
      <c r="J3" s="265"/>
      <c r="K3" s="265"/>
      <c r="L3" s="265"/>
      <c r="M3" s="265"/>
    </row>
    <row r="4" spans="1:13" ht="23.25" customHeight="1">
      <c r="A4" s="268" t="s">
        <v>62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</row>
    <row r="5" spans="1:13" s="152" customFormat="1" ht="12.75" customHeight="1">
      <c r="A5" s="255" t="s">
        <v>3</v>
      </c>
      <c r="B5" s="255" t="s">
        <v>17</v>
      </c>
      <c r="C5" s="255" t="s">
        <v>9</v>
      </c>
      <c r="D5" s="255" t="s">
        <v>16</v>
      </c>
      <c r="E5" s="255" t="s">
        <v>15</v>
      </c>
      <c r="F5" s="255" t="s">
        <v>34</v>
      </c>
      <c r="G5" s="255" t="s">
        <v>18</v>
      </c>
      <c r="H5" s="255" t="s">
        <v>28</v>
      </c>
      <c r="I5" s="255"/>
      <c r="J5" s="255"/>
      <c r="K5" s="255"/>
      <c r="L5" s="256" t="s">
        <v>37</v>
      </c>
      <c r="M5" s="266" t="s">
        <v>23</v>
      </c>
    </row>
    <row r="6" spans="1:13" s="152" customFormat="1" ht="43.5" customHeight="1">
      <c r="A6" s="255"/>
      <c r="B6" s="255"/>
      <c r="C6" s="255"/>
      <c r="D6" s="255"/>
      <c r="E6" s="255"/>
      <c r="F6" s="255"/>
      <c r="G6" s="255"/>
      <c r="H6" s="151" t="s">
        <v>12</v>
      </c>
      <c r="I6" s="151" t="s">
        <v>13</v>
      </c>
      <c r="J6" s="151" t="s">
        <v>59</v>
      </c>
      <c r="K6" s="151" t="s">
        <v>14</v>
      </c>
      <c r="L6" s="257"/>
      <c r="M6" s="266"/>
    </row>
    <row r="7" spans="1:13" ht="14.25" customHeight="1">
      <c r="A7" s="258" t="s">
        <v>46</v>
      </c>
      <c r="B7" s="259"/>
      <c r="C7" s="260"/>
      <c r="D7" s="19"/>
      <c r="E7" s="19"/>
      <c r="F7" s="19"/>
      <c r="G7" s="13"/>
      <c r="H7" s="13"/>
      <c r="I7" s="13"/>
      <c r="J7" s="13"/>
      <c r="K7" s="13"/>
      <c r="L7" s="13"/>
      <c r="M7" s="14"/>
    </row>
    <row r="8" spans="1:13" s="129" customFormat="1" ht="15" customHeight="1">
      <c r="A8" s="121">
        <v>1</v>
      </c>
      <c r="B8" s="122" t="s">
        <v>55</v>
      </c>
      <c r="C8" s="123" t="s">
        <v>56</v>
      </c>
      <c r="D8" s="124">
        <v>3</v>
      </c>
      <c r="E8" s="124">
        <v>1</v>
      </c>
      <c r="F8" s="124" t="s">
        <v>47</v>
      </c>
      <c r="G8" s="124">
        <v>45</v>
      </c>
      <c r="H8" s="125">
        <v>28</v>
      </c>
      <c r="I8" s="125">
        <v>17</v>
      </c>
      <c r="J8" s="125"/>
      <c r="K8" s="126">
        <f>(IF(G8&lt;=24,0.8,IF(G8&lt;=34,0.9,IF(G8&lt;=39,0.95,IF(G8=40,1,IF(G8&lt;=44,1.05,IF(G8&lt;=54,1.1,IF(G8&lt;=64,1.2,IF(G8&lt;=74,1.3,1.4))))))))*H8+IF(G8&lt;=14,0.5,IF(G8&lt;=20,0.6,IF(G8&lt;=30,0.7,IF(G8&lt;=40,0.8,IF(G8&lt;=50,0.9,1)))))*I8+IF(G8&lt;=14,0.5,IF(G8&lt;=20,0.6,IF(G8&lt;=30,0.7,IF(G8&lt;=40,0.8,IF(G8&lt;=50,0.9,1)))))*J8)*1.1</f>
        <v>50.710000000000015</v>
      </c>
      <c r="L8" s="127" t="s">
        <v>43</v>
      </c>
      <c r="M8" s="128"/>
    </row>
    <row r="9" spans="1:13" s="129" customFormat="1" ht="15" customHeight="1">
      <c r="A9" s="121">
        <v>2</v>
      </c>
      <c r="B9" s="122" t="s">
        <v>63</v>
      </c>
      <c r="C9" s="123" t="s">
        <v>64</v>
      </c>
      <c r="D9" s="124">
        <v>1</v>
      </c>
      <c r="E9" s="124">
        <v>2</v>
      </c>
      <c r="F9" s="124" t="s">
        <v>47</v>
      </c>
      <c r="G9" s="124">
        <v>45</v>
      </c>
      <c r="H9" s="125">
        <v>4</v>
      </c>
      <c r="I9" s="125"/>
      <c r="J9" s="125">
        <v>22</v>
      </c>
      <c r="K9" s="126">
        <f>(IF(G9&lt;=24,0.8,IF(G9&lt;=34,0.9,IF(G9&lt;=39,0.95,IF(G9=40,1,IF(G9&lt;=44,1.05,IF(G9&lt;=54,1.1,IF(G9&lt;=64,1.2,IF(G9&lt;=74,1.3,1.4))))))))*H9+IF(G9&lt;=14,0.5,IF(G9&lt;=20,0.6,IF(G9&lt;=30,0.7,IF(G9&lt;=40,0.8,IF(G9&lt;=50,0.9,1)))))*I9+IF(G9&lt;=14,0.5,IF(G9&lt;=20,0.6,IF(G9&lt;=30,0.7,IF(G9&lt;=40,0.8,IF(G9&lt;=50,0.9,1)))))*J9)*1.1</f>
        <v>26.620000000000005</v>
      </c>
      <c r="L9" s="127" t="s">
        <v>43</v>
      </c>
      <c r="M9" s="128"/>
    </row>
    <row r="10" spans="1:13" s="129" customFormat="1" ht="15" customHeight="1">
      <c r="A10" s="121">
        <v>3</v>
      </c>
      <c r="B10" s="122" t="s">
        <v>60</v>
      </c>
      <c r="C10" s="123" t="s">
        <v>61</v>
      </c>
      <c r="D10" s="124">
        <v>2</v>
      </c>
      <c r="E10" s="124">
        <v>1</v>
      </c>
      <c r="F10" s="124" t="s">
        <v>42</v>
      </c>
      <c r="G10" s="124">
        <v>42</v>
      </c>
      <c r="H10" s="125">
        <v>15</v>
      </c>
      <c r="I10" s="125">
        <v>9</v>
      </c>
      <c r="J10" s="125">
        <v>12</v>
      </c>
      <c r="K10" s="126">
        <f aca="true" t="shared" si="0" ref="K10:K15">(IF(G10&lt;=24,0.8,IF(G10&lt;=34,0.9,IF(G10&lt;=39,0.95,IF(G10=40,1,IF(G10&lt;=44,1.05,IF(G10&lt;=54,1.1,IF(G10&lt;=64,1.2,IF(G10&lt;=74,1.3,1.4))))))))*H10+IF(G10&lt;=14,0.5,IF(G10&lt;=20,0.6,IF(G10&lt;=30,0.7,IF(G10&lt;=40,0.8,IF(G10&lt;=50,0.9,1)))))*I10+IF(G10&lt;=14,0.5,IF(G10&lt;=20,0.6,IF(G10&lt;=30,0.7,IF(G10&lt;=40,0.8,IF(G10&lt;=50,0.9,1)))))*J10)*1.1</f>
        <v>38.11500000000001</v>
      </c>
      <c r="L10" s="127" t="s">
        <v>43</v>
      </c>
      <c r="M10" s="128"/>
    </row>
    <row r="11" spans="1:13" s="129" customFormat="1" ht="15" customHeight="1">
      <c r="A11" s="121">
        <v>4</v>
      </c>
      <c r="B11" s="130"/>
      <c r="C11" s="131"/>
      <c r="D11" s="132"/>
      <c r="E11" s="132"/>
      <c r="F11" s="132"/>
      <c r="G11" s="132"/>
      <c r="H11" s="133"/>
      <c r="I11" s="133"/>
      <c r="J11" s="133"/>
      <c r="K11" s="126">
        <f t="shared" si="0"/>
        <v>0</v>
      </c>
      <c r="L11" s="127"/>
      <c r="M11" s="128"/>
    </row>
    <row r="12" spans="1:13" s="129" customFormat="1" ht="15" customHeight="1">
      <c r="A12" s="121">
        <v>5</v>
      </c>
      <c r="B12" s="130"/>
      <c r="C12" s="131"/>
      <c r="D12" s="132"/>
      <c r="E12" s="132"/>
      <c r="F12" s="132"/>
      <c r="G12" s="132"/>
      <c r="H12" s="133"/>
      <c r="I12" s="133"/>
      <c r="J12" s="133"/>
      <c r="K12" s="126">
        <f t="shared" si="0"/>
        <v>0</v>
      </c>
      <c r="L12" s="127"/>
      <c r="M12" s="128"/>
    </row>
    <row r="13" spans="1:13" s="129" customFormat="1" ht="15" customHeight="1">
      <c r="A13" s="121">
        <v>6</v>
      </c>
      <c r="B13" s="130"/>
      <c r="C13" s="131"/>
      <c r="D13" s="132"/>
      <c r="E13" s="132"/>
      <c r="F13" s="124"/>
      <c r="G13" s="132"/>
      <c r="H13" s="133"/>
      <c r="I13" s="133"/>
      <c r="J13" s="133"/>
      <c r="K13" s="126">
        <f t="shared" si="0"/>
        <v>0</v>
      </c>
      <c r="L13" s="127"/>
      <c r="M13" s="128"/>
    </row>
    <row r="14" spans="1:13" s="129" customFormat="1" ht="15" customHeight="1">
      <c r="A14" s="121">
        <v>7</v>
      </c>
      <c r="B14" s="130"/>
      <c r="C14" s="131"/>
      <c r="D14" s="132"/>
      <c r="E14" s="132"/>
      <c r="F14" s="124"/>
      <c r="G14" s="132"/>
      <c r="H14" s="133"/>
      <c r="I14" s="133"/>
      <c r="J14" s="133"/>
      <c r="K14" s="126">
        <f t="shared" si="0"/>
        <v>0</v>
      </c>
      <c r="L14" s="127"/>
      <c r="M14" s="128"/>
    </row>
    <row r="15" spans="1:13" s="129" customFormat="1" ht="15" customHeight="1">
      <c r="A15" s="121">
        <v>8</v>
      </c>
      <c r="B15" s="130"/>
      <c r="C15" s="131"/>
      <c r="D15" s="132"/>
      <c r="E15" s="132"/>
      <c r="F15" s="124"/>
      <c r="G15" s="132"/>
      <c r="H15" s="133"/>
      <c r="I15" s="133"/>
      <c r="J15" s="133"/>
      <c r="K15" s="126">
        <f t="shared" si="0"/>
        <v>0</v>
      </c>
      <c r="L15" s="127"/>
      <c r="M15" s="128"/>
    </row>
    <row r="16" spans="1:13" s="129" customFormat="1" ht="15" customHeight="1">
      <c r="A16" s="121">
        <v>9</v>
      </c>
      <c r="B16" s="130"/>
      <c r="C16" s="134"/>
      <c r="D16" s="132"/>
      <c r="E16" s="132"/>
      <c r="F16" s="132"/>
      <c r="G16" s="132"/>
      <c r="H16" s="133"/>
      <c r="I16" s="133"/>
      <c r="J16" s="133"/>
      <c r="K16" s="126">
        <f>(IF(G16&lt;=24,0.8,IF(G16&lt;=34,0.9,IF(G16&lt;=39,0.95,IF(G16=40,1,IF(G16&lt;=44,1.05,IF(G16&lt;=54,1.1,IF(G16&lt;=64,1.2,IF(G16&lt;=74,1.3,1.4))))))))*H16+IF(G16&lt;=14,0.5,IF(G16&lt;=20,0.6,IF(G16&lt;=30,0.7,IF(G16&lt;=40,0.8,IF(G16&lt;=50,0.9,1)))))*I16+IF(G16&lt;=14,0.5,IF(G16&lt;=20,0.6,IF(G16&lt;=30,0.7,IF(G16&lt;=40,0.8,IF(G16&lt;=50,0.9,1)))))*J16)*1.1</f>
        <v>0</v>
      </c>
      <c r="L16" s="127"/>
      <c r="M16" s="128"/>
    </row>
    <row r="17" spans="1:13" s="129" customFormat="1" ht="14.25" customHeight="1">
      <c r="A17" s="258" t="s">
        <v>39</v>
      </c>
      <c r="B17" s="259"/>
      <c r="C17" s="260"/>
      <c r="D17" s="137"/>
      <c r="E17" s="137"/>
      <c r="F17" s="137"/>
      <c r="G17" s="136"/>
      <c r="H17" s="136"/>
      <c r="I17" s="136"/>
      <c r="J17" s="136"/>
      <c r="K17" s="136"/>
      <c r="L17" s="136"/>
      <c r="M17" s="138"/>
    </row>
    <row r="18" spans="1:13" s="129" customFormat="1" ht="15" customHeight="1">
      <c r="A18" s="135">
        <v>1</v>
      </c>
      <c r="B18" s="122" t="s">
        <v>57</v>
      </c>
      <c r="C18" s="139" t="s">
        <v>58</v>
      </c>
      <c r="D18" s="140">
        <v>1</v>
      </c>
      <c r="E18" s="140">
        <v>1</v>
      </c>
      <c r="F18" s="140" t="s">
        <v>50</v>
      </c>
      <c r="G18" s="140">
        <v>30</v>
      </c>
      <c r="H18" s="140">
        <v>4</v>
      </c>
      <c r="I18" s="140"/>
      <c r="J18" s="140">
        <v>22</v>
      </c>
      <c r="K18" s="126">
        <f>(IF(G18&lt;=24,0.8,IF(G18&lt;=34,0.9,IF(G18&lt;=39,0.95,IF(G18=40,1,IF(G18&lt;=44,1.05,IF(G18&lt;=54,1.1,IF(G18&lt;=64,1.2,IF(G18&lt;=74,1.3,1.4))))))))*H18+IF(G18&lt;=14,0.5,IF(G18&lt;=20,0.6,IF(G18&lt;=30,0.7,IF(G18&lt;=40,0.8,IF(G18&lt;=50,0.9,1)))))*I18+IF(G18&lt;=14,0.5,IF(G18&lt;=20,0.6,IF(G18&lt;=30,0.7,IF(G18&lt;=40,0.8,IF(G18&lt;=50,0.9,1)))))*J18)*1.1</f>
        <v>20.900000000000002</v>
      </c>
      <c r="L18" s="127" t="s">
        <v>43</v>
      </c>
      <c r="M18" s="141"/>
    </row>
    <row r="19" spans="1:13" s="129" customFormat="1" ht="15" customHeight="1">
      <c r="A19" s="135">
        <v>2</v>
      </c>
      <c r="B19" s="122" t="s">
        <v>65</v>
      </c>
      <c r="C19" s="139" t="s">
        <v>66</v>
      </c>
      <c r="D19" s="140">
        <v>1</v>
      </c>
      <c r="E19" s="140">
        <v>2</v>
      </c>
      <c r="F19" s="140" t="s">
        <v>50</v>
      </c>
      <c r="G19" s="140">
        <v>30</v>
      </c>
      <c r="H19" s="140">
        <v>13</v>
      </c>
      <c r="I19" s="140">
        <v>2</v>
      </c>
      <c r="J19" s="140"/>
      <c r="K19" s="126">
        <f>(IF(G19&lt;=24,0.8,IF(G19&lt;=34,0.9,IF(G19&lt;=39,0.95,IF(G19=40,1,IF(G19&lt;=44,1.05,IF(G19&lt;=54,1.1,IF(G19&lt;=64,1.2,IF(G19&lt;=74,1.3,1.4))))))))*H19+IF(G19&lt;=14,0.5,IF(G19&lt;=20,0.6,IF(G19&lt;=30,0.7,IF(G19&lt;=40,0.8,IF(G19&lt;=50,0.9,1)))))*I19+IF(G19&lt;=14,0.5,IF(G19&lt;=20,0.6,IF(G19&lt;=30,0.7,IF(G19&lt;=40,0.8,IF(G19&lt;=50,0.9,1)))))*J19)*1.1</f>
        <v>14.410000000000002</v>
      </c>
      <c r="L19" s="127"/>
      <c r="M19" s="141"/>
    </row>
    <row r="20" spans="1:13" s="129" customFormat="1" ht="15" customHeight="1">
      <c r="A20" s="135">
        <v>3</v>
      </c>
      <c r="B20" s="122"/>
      <c r="C20" s="139"/>
      <c r="D20" s="140"/>
      <c r="E20" s="140"/>
      <c r="F20" s="140"/>
      <c r="G20" s="140"/>
      <c r="H20" s="140"/>
      <c r="I20" s="140"/>
      <c r="J20" s="140"/>
      <c r="K20" s="126">
        <f>(IF(G20&lt;=24,0.8,IF(G20&lt;=34,0.9,IF(G20&lt;=39,0.95,IF(G20=40,1,IF(G20&lt;=44,1.05,IF(G20&lt;=54,1.1,IF(G20&lt;=64,1.2,IF(G20&lt;=74,1.3,1.4))))))))*H20+IF(G20&lt;=14,0.5,IF(G20&lt;=20,0.6,IF(G20&lt;=30,0.7,IF(G20&lt;=40,0.8,IF(G20&lt;=50,0.9,1)))))*I20+IF(G20&lt;=14,0.5,IF(G20&lt;=20,0.6,IF(G20&lt;=30,0.7,IF(G20&lt;=40,0.8,IF(G20&lt;=50,0.9,1)))))*J20)*1.1</f>
        <v>0</v>
      </c>
      <c r="L20" s="127"/>
      <c r="M20" s="141"/>
    </row>
    <row r="21" spans="1:13" s="129" customFormat="1" ht="15" customHeight="1">
      <c r="A21" s="135">
        <v>4</v>
      </c>
      <c r="B21" s="122"/>
      <c r="C21" s="139"/>
      <c r="D21" s="140"/>
      <c r="E21" s="140"/>
      <c r="F21" s="140"/>
      <c r="G21" s="140"/>
      <c r="H21" s="140"/>
      <c r="I21" s="140"/>
      <c r="J21" s="140"/>
      <c r="K21" s="126">
        <f>(IF(G21&lt;=24,0.8,IF(G21&lt;=34,0.9,IF(G21&lt;=39,0.95,IF(G21=40,1,IF(G21&lt;=44,1.05,IF(G21&lt;=54,1.1,IF(G21&lt;=64,1.2,IF(G21&lt;=74,1.3,1.4))))))))*H21+IF(G21&lt;=14,0.5,IF(G21&lt;=20,0.6,IF(G21&lt;=30,0.7,IF(G21&lt;=40,0.8,IF(G21&lt;=50,0.9,1)))))*I21+IF(G21&lt;=14,0.5,IF(G21&lt;=20,0.6,IF(G21&lt;=30,0.7,IF(G21&lt;=40,0.8,IF(G21&lt;=50,0.9,1)))))*J21)*1.1</f>
        <v>0</v>
      </c>
      <c r="L21" s="127"/>
      <c r="M21" s="141"/>
    </row>
    <row r="22" spans="1:13" s="129" customFormat="1" ht="15" customHeight="1">
      <c r="A22" s="135">
        <v>5</v>
      </c>
      <c r="B22" s="122"/>
      <c r="C22" s="139"/>
      <c r="D22" s="140"/>
      <c r="E22" s="140"/>
      <c r="F22" s="140"/>
      <c r="G22" s="140"/>
      <c r="H22" s="140"/>
      <c r="I22" s="140"/>
      <c r="J22" s="140"/>
      <c r="K22" s="126">
        <f>(IF(G22&lt;=24,0.8,IF(G22&lt;=34,0.9,IF(G22&lt;=39,0.95,IF(G22=40,1,IF(G22&lt;=44,1.05,IF(G22&lt;=54,1.1,IF(G22&lt;=64,1.2,IF(G22&lt;=74,1.3,1.4))))))))*H22+IF(G22&lt;=14,0.5,IF(G22&lt;=20,0.6,IF(G22&lt;=30,0.7,IF(G22&lt;=40,0.8,IF(G22&lt;=50,0.9,1)))))*I22+IF(G22&lt;=14,0.5,IF(G22&lt;=20,0.6,IF(G22&lt;=30,0.7,IF(G22&lt;=40,0.8,IF(G22&lt;=50,0.9,1)))))*J22)*1.1</f>
        <v>0</v>
      </c>
      <c r="L22" s="127"/>
      <c r="M22" s="141"/>
    </row>
    <row r="23" spans="1:13" s="129" customFormat="1" ht="15" customHeight="1">
      <c r="A23" s="261" t="s">
        <v>38</v>
      </c>
      <c r="B23" s="262"/>
      <c r="C23" s="263"/>
      <c r="D23" s="143"/>
      <c r="E23" s="143"/>
      <c r="F23" s="143"/>
      <c r="G23" s="143"/>
      <c r="H23" s="143"/>
      <c r="I23" s="143"/>
      <c r="J23" s="143"/>
      <c r="K23" s="145"/>
      <c r="L23" s="144"/>
      <c r="M23" s="142"/>
    </row>
    <row r="24" spans="1:13" s="129" customFormat="1" ht="15" customHeight="1">
      <c r="A24" s="135">
        <v>1</v>
      </c>
      <c r="B24" s="146" t="s">
        <v>68</v>
      </c>
      <c r="C24" s="146" t="s">
        <v>67</v>
      </c>
      <c r="D24" s="133">
        <v>3</v>
      </c>
      <c r="E24" s="133">
        <v>1</v>
      </c>
      <c r="F24" s="133" t="s">
        <v>48</v>
      </c>
      <c r="G24" s="132">
        <v>20</v>
      </c>
      <c r="H24" s="132">
        <v>30</v>
      </c>
      <c r="I24" s="132">
        <v>30</v>
      </c>
      <c r="J24" s="132"/>
      <c r="K24" s="147">
        <f>(IF(G24&lt;=24,0.8,IF(G24&lt;=34,0.9,IF(G24&lt;=39,0.95,IF(G24=40,1,IF(G24&lt;=44,1.05,IF(G24&lt;=54,1.1,IF(G24&lt;=64,1.2,IF(G24&lt;=74,1.3,1.4))))))))*H24+IF(G24&lt;=14,0.5,IF(G24&lt;=20,0.6,IF(G24&lt;=30,0.7,IF(G24&lt;=40,0.8,IF(G24&lt;=50,0.9,1)))))*I24)*0.8</f>
        <v>33.6</v>
      </c>
      <c r="L24" s="127" t="s">
        <v>44</v>
      </c>
      <c r="M24" s="141"/>
    </row>
    <row r="25" spans="1:13" s="129" customFormat="1" ht="15" customHeight="1">
      <c r="A25" s="135">
        <v>2</v>
      </c>
      <c r="B25" s="141"/>
      <c r="C25" s="131"/>
      <c r="D25" s="133"/>
      <c r="E25" s="133"/>
      <c r="F25" s="133"/>
      <c r="G25" s="140"/>
      <c r="H25" s="140"/>
      <c r="I25" s="140"/>
      <c r="J25" s="140"/>
      <c r="K25" s="147"/>
      <c r="L25" s="127"/>
      <c r="M25" s="141"/>
    </row>
    <row r="26" spans="1:13" s="129" customFormat="1" ht="15" customHeight="1">
      <c r="A26" s="148"/>
      <c r="B26" s="147"/>
      <c r="C26" s="149" t="s">
        <v>45</v>
      </c>
      <c r="D26" s="150"/>
      <c r="E26" s="150"/>
      <c r="F26" s="150"/>
      <c r="G26" s="149">
        <f>SUM(G8:G24)</f>
        <v>212</v>
      </c>
      <c r="H26" s="149"/>
      <c r="I26" s="149"/>
      <c r="J26" s="149"/>
      <c r="K26" s="217">
        <f>SUM(K8:K25)</f>
        <v>184.35500000000002</v>
      </c>
      <c r="L26" s="149"/>
      <c r="M26" s="147"/>
    </row>
    <row r="27" spans="1:12" ht="12.75">
      <c r="A27" s="4"/>
      <c r="B27" s="5"/>
      <c r="C27" s="5"/>
      <c r="D27" s="4"/>
      <c r="E27" s="4"/>
      <c r="F27" s="4"/>
      <c r="G27" s="5"/>
      <c r="H27" s="5"/>
      <c r="I27" s="5"/>
      <c r="J27" s="5"/>
      <c r="K27" s="5"/>
      <c r="L27" s="8" t="s">
        <v>54</v>
      </c>
    </row>
    <row r="28" spans="1:12" ht="12.75">
      <c r="A28" s="4"/>
      <c r="L28" s="7" t="s">
        <v>24</v>
      </c>
    </row>
    <row r="29" spans="1:12" ht="12.75">
      <c r="A29" s="253" t="s">
        <v>76</v>
      </c>
      <c r="B29" s="253"/>
      <c r="C29" s="7" t="s">
        <v>7</v>
      </c>
      <c r="H29" s="7" t="s">
        <v>35</v>
      </c>
      <c r="L29" s="7" t="s">
        <v>25</v>
      </c>
    </row>
    <row r="30" spans="1:12" ht="12.75">
      <c r="A30" s="4"/>
      <c r="B30" s="7"/>
      <c r="C30" s="7"/>
      <c r="H30" s="7"/>
      <c r="L30" s="7"/>
    </row>
    <row r="31" spans="1:12" ht="12.75">
      <c r="A31" s="4"/>
      <c r="B31" s="5"/>
      <c r="C31" s="7"/>
      <c r="D31" s="7"/>
      <c r="H31" s="7"/>
      <c r="L31" s="7"/>
    </row>
    <row r="32" spans="1:12" ht="12.75">
      <c r="A32" s="4"/>
      <c r="B32" s="5"/>
      <c r="C32" s="7"/>
      <c r="D32" s="7"/>
      <c r="H32" s="7"/>
      <c r="L32" s="7"/>
    </row>
    <row r="33" spans="1:12" s="120" customFormat="1" ht="14.25" customHeight="1">
      <c r="A33" s="254" t="s">
        <v>52</v>
      </c>
      <c r="B33" s="254"/>
      <c r="C33" s="252" t="s">
        <v>53</v>
      </c>
      <c r="E33" s="116"/>
      <c r="F33" s="118"/>
      <c r="G33" s="117"/>
      <c r="H33" s="119" t="s">
        <v>36</v>
      </c>
      <c r="K33" s="117"/>
      <c r="L33" s="119" t="s">
        <v>26</v>
      </c>
    </row>
    <row r="34" spans="1:12" ht="12.75">
      <c r="A34" s="4"/>
      <c r="B34" s="5"/>
      <c r="C34" s="7"/>
      <c r="D34" s="7"/>
      <c r="H34" s="7"/>
      <c r="L34" s="7"/>
    </row>
    <row r="35" spans="1:12" ht="12.75">
      <c r="A35" s="4"/>
      <c r="B35" s="5"/>
      <c r="C35" s="7"/>
      <c r="D35" s="7"/>
      <c r="H35" s="7"/>
      <c r="L35" s="7"/>
    </row>
    <row r="36" spans="1:12" ht="12.75">
      <c r="A36" s="4"/>
      <c r="B36" s="5"/>
      <c r="C36" s="7"/>
      <c r="D36" s="7"/>
      <c r="H36" s="7"/>
      <c r="L36" s="7"/>
    </row>
    <row r="37" spans="1:6" ht="12.75">
      <c r="A37" s="4"/>
      <c r="D37" s="6"/>
      <c r="E37" s="6"/>
      <c r="F37" s="6"/>
    </row>
    <row r="38" spans="1:12" ht="12.75">
      <c r="A38" s="9"/>
      <c r="C38" s="5"/>
      <c r="D38" s="4"/>
      <c r="E38" s="4"/>
      <c r="G38" s="5"/>
      <c r="H38" s="5"/>
      <c r="K38" s="5"/>
      <c r="L38" s="5"/>
    </row>
    <row r="39" spans="1:12" ht="12.75">
      <c r="A39" s="10"/>
      <c r="C39" s="5"/>
      <c r="D39" s="4"/>
      <c r="E39" s="4"/>
      <c r="G39" s="5"/>
      <c r="H39" s="5"/>
      <c r="K39" s="5"/>
      <c r="L39" s="5"/>
    </row>
    <row r="40" spans="1:12" ht="12.75">
      <c r="A40" s="11"/>
      <c r="C40" s="5"/>
      <c r="D40" s="4"/>
      <c r="E40" s="4"/>
      <c r="G40" s="5"/>
      <c r="H40" s="5"/>
      <c r="K40" s="5"/>
      <c r="L40" s="5"/>
    </row>
    <row r="41" ht="12.75">
      <c r="A41" s="11"/>
    </row>
    <row r="42" ht="12.75">
      <c r="A42" s="12"/>
    </row>
  </sheetData>
  <sheetProtection/>
  <mergeCells count="20">
    <mergeCell ref="A7:C7"/>
    <mergeCell ref="A17:C17"/>
    <mergeCell ref="A23:C23"/>
    <mergeCell ref="E2:M2"/>
    <mergeCell ref="E3:M3"/>
    <mergeCell ref="M5:M6"/>
    <mergeCell ref="A2:C2"/>
    <mergeCell ref="A3:C3"/>
    <mergeCell ref="A4:M4"/>
    <mergeCell ref="A5:A6"/>
    <mergeCell ref="A29:B29"/>
    <mergeCell ref="A33:B33"/>
    <mergeCell ref="B5:B6"/>
    <mergeCell ref="C5:C6"/>
    <mergeCell ref="D5:D6"/>
    <mergeCell ref="L5:L6"/>
    <mergeCell ref="E5:E6"/>
    <mergeCell ref="F5:F6"/>
    <mergeCell ref="G5:G6"/>
    <mergeCell ref="H5:K5"/>
  </mergeCells>
  <printOptions horizontalCentered="1"/>
  <pageMargins left="0.25" right="0" top="0.18" bottom="0.16" header="0.6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="85" zoomScaleNormal="85" zoomScaleSheetLayoutView="85" zoomScalePageLayoutView="0" workbookViewId="0" topLeftCell="A31">
      <selection activeCell="C43" sqref="C43"/>
    </sheetView>
  </sheetViews>
  <sheetFormatPr defaultColWidth="9.140625" defaultRowHeight="12.75"/>
  <cols>
    <col min="1" max="1" width="3.28125" style="54" bestFit="1" customWidth="1"/>
    <col min="2" max="2" width="5.8515625" style="54" customWidth="1"/>
    <col min="3" max="3" width="23.57421875" style="54" customWidth="1"/>
    <col min="4" max="4" width="14.00390625" style="54" customWidth="1"/>
    <col min="5" max="5" width="56.8515625" style="54" customWidth="1"/>
    <col min="6" max="6" width="4.140625" style="178" customWidth="1"/>
    <col min="7" max="7" width="5.00390625" style="178" customWidth="1"/>
    <col min="8" max="8" width="12.28125" style="54" customWidth="1"/>
    <col min="9" max="9" width="4.57421875" style="54" customWidth="1"/>
    <col min="10" max="10" width="4.7109375" style="54" customWidth="1"/>
    <col min="11" max="12" width="4.8515625" style="54" customWidth="1"/>
    <col min="13" max="13" width="8.7109375" style="54" customWidth="1"/>
    <col min="14" max="14" width="13.140625" style="54" customWidth="1"/>
    <col min="15" max="15" width="8.140625" style="54" customWidth="1"/>
    <col min="16" max="17" width="8.28125" style="54" customWidth="1"/>
    <col min="18" max="18" width="9.00390625" style="54" customWidth="1"/>
    <col min="19" max="19" width="9.57421875" style="54" customWidth="1"/>
    <col min="20" max="20" width="11.57421875" style="54" customWidth="1"/>
    <col min="21" max="21" width="9.140625" style="54" customWidth="1"/>
    <col min="22" max="22" width="10.421875" style="54" customWidth="1"/>
    <col min="23" max="16384" width="9.140625" style="54" customWidth="1"/>
  </cols>
  <sheetData>
    <row r="1" ht="15">
      <c r="T1" s="179" t="s">
        <v>40</v>
      </c>
    </row>
    <row r="2" spans="1:19" ht="15">
      <c r="A2" s="275" t="s">
        <v>27</v>
      </c>
      <c r="B2" s="275"/>
      <c r="C2" s="275"/>
      <c r="D2" s="275"/>
      <c r="E2" s="181"/>
      <c r="F2" s="180"/>
      <c r="G2" s="180"/>
      <c r="H2" s="182"/>
      <c r="I2" s="182"/>
      <c r="J2" s="182"/>
      <c r="K2" s="276" t="s">
        <v>0</v>
      </c>
      <c r="L2" s="276"/>
      <c r="M2" s="276"/>
      <c r="N2" s="276"/>
      <c r="O2" s="276"/>
      <c r="P2" s="276"/>
      <c r="Q2" s="276"/>
      <c r="R2" s="276"/>
      <c r="S2" s="276"/>
    </row>
    <row r="3" spans="1:19" ht="15">
      <c r="A3" s="277" t="s">
        <v>69</v>
      </c>
      <c r="B3" s="277"/>
      <c r="C3" s="277"/>
      <c r="D3" s="277"/>
      <c r="E3" s="181"/>
      <c r="F3" s="180"/>
      <c r="G3" s="180"/>
      <c r="H3" s="184"/>
      <c r="I3" s="182"/>
      <c r="J3" s="182"/>
      <c r="K3" s="277" t="s">
        <v>2</v>
      </c>
      <c r="L3" s="277"/>
      <c r="M3" s="277"/>
      <c r="N3" s="277"/>
      <c r="O3" s="277"/>
      <c r="P3" s="277"/>
      <c r="Q3" s="277"/>
      <c r="R3" s="277"/>
      <c r="S3" s="277"/>
    </row>
    <row r="4" spans="1:19" ht="23.25" customHeight="1">
      <c r="A4" s="278" t="s">
        <v>49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20" ht="16.5" customHeight="1">
      <c r="A5" s="274" t="s">
        <v>3</v>
      </c>
      <c r="B5" s="274" t="s">
        <v>19</v>
      </c>
      <c r="C5" s="269" t="s">
        <v>4</v>
      </c>
      <c r="D5" s="274" t="s">
        <v>17</v>
      </c>
      <c r="E5" s="274" t="s">
        <v>9</v>
      </c>
      <c r="F5" s="274" t="s">
        <v>16</v>
      </c>
      <c r="G5" s="274" t="s">
        <v>15</v>
      </c>
      <c r="H5" s="274" t="s">
        <v>34</v>
      </c>
      <c r="I5" s="274" t="s">
        <v>18</v>
      </c>
      <c r="J5" s="274" t="s">
        <v>28</v>
      </c>
      <c r="K5" s="274"/>
      <c r="L5" s="274"/>
      <c r="M5" s="274"/>
      <c r="N5" s="274" t="s">
        <v>30</v>
      </c>
      <c r="O5" s="274"/>
      <c r="P5" s="279" t="s">
        <v>29</v>
      </c>
      <c r="Q5" s="274" t="s">
        <v>33</v>
      </c>
      <c r="R5" s="274" t="s">
        <v>32</v>
      </c>
      <c r="S5" s="274" t="s">
        <v>71</v>
      </c>
      <c r="T5" s="269" t="s">
        <v>23</v>
      </c>
    </row>
    <row r="6" spans="1:20" ht="46.5">
      <c r="A6" s="274"/>
      <c r="B6" s="274"/>
      <c r="C6" s="269"/>
      <c r="D6" s="274"/>
      <c r="E6" s="274"/>
      <c r="F6" s="274"/>
      <c r="G6" s="274"/>
      <c r="H6" s="274"/>
      <c r="I6" s="274"/>
      <c r="J6" s="185" t="s">
        <v>12</v>
      </c>
      <c r="K6" s="185" t="s">
        <v>13</v>
      </c>
      <c r="L6" s="185" t="s">
        <v>59</v>
      </c>
      <c r="M6" s="185" t="s">
        <v>14</v>
      </c>
      <c r="N6" s="185" t="s">
        <v>70</v>
      </c>
      <c r="O6" s="185" t="s">
        <v>31</v>
      </c>
      <c r="P6" s="280"/>
      <c r="Q6" s="274"/>
      <c r="R6" s="274"/>
      <c r="S6" s="274"/>
      <c r="T6" s="269"/>
    </row>
    <row r="7" spans="1:20" ht="15.75" customHeight="1">
      <c r="A7" s="41">
        <v>1</v>
      </c>
      <c r="B7" s="41"/>
      <c r="C7" s="41" t="s">
        <v>52</v>
      </c>
      <c r="D7" s="153" t="s">
        <v>55</v>
      </c>
      <c r="E7" s="153" t="s">
        <v>56</v>
      </c>
      <c r="F7" s="63">
        <v>3</v>
      </c>
      <c r="G7" s="63">
        <v>1</v>
      </c>
      <c r="H7" s="63" t="s">
        <v>47</v>
      </c>
      <c r="I7" s="63">
        <v>45</v>
      </c>
      <c r="J7" s="64">
        <v>28</v>
      </c>
      <c r="K7" s="64">
        <v>17</v>
      </c>
      <c r="L7" s="64"/>
      <c r="M7" s="88">
        <f>(IF(I7&lt;=24,0.8,IF(I7&lt;=34,0.9,IF(I7&lt;=39,0.95,IF(I7=40,1,IF(I7&lt;=44,1.05,IF(I7&lt;=54,1.1,IF(I7&lt;=64,1.2,IF(I7&lt;=74,1.3,1.4))))))))*J7+IF(I7&lt;=14,0.5,IF(I7&lt;=20,0.6,IF(I7&lt;=30,0.7,IF(I7&lt;=40,0.8,IF(I7&lt;=50,0.9,1)))))*K7++IF(I7&lt;=14,0.5,IF(I7&lt;=20,0.6,IF(I7&lt;=30,0.7,IF(I7&lt;=40,0.8,IF(I7&lt;=50,0.9,1)))))*L7)*1.1</f>
        <v>50.710000000000015</v>
      </c>
      <c r="N7" s="154"/>
      <c r="O7" s="155"/>
      <c r="P7" s="156"/>
      <c r="Q7" s="64"/>
      <c r="R7" s="157"/>
      <c r="S7" s="58"/>
      <c r="T7" s="153"/>
    </row>
    <row r="8" spans="1:20" ht="15">
      <c r="A8" s="42"/>
      <c r="B8" s="42"/>
      <c r="C8" s="42"/>
      <c r="D8" s="94" t="s">
        <v>63</v>
      </c>
      <c r="E8" s="94" t="s">
        <v>64</v>
      </c>
      <c r="F8" s="65">
        <v>1</v>
      </c>
      <c r="G8" s="65">
        <v>2</v>
      </c>
      <c r="H8" s="65" t="s">
        <v>47</v>
      </c>
      <c r="I8" s="65">
        <v>45</v>
      </c>
      <c r="J8" s="66">
        <v>4</v>
      </c>
      <c r="K8" s="66"/>
      <c r="L8" s="201">
        <v>22</v>
      </c>
      <c r="M8" s="88">
        <f aca="true" t="shared" si="0" ref="M8:M33">(IF(I8&lt;=24,0.8,IF(I8&lt;=34,0.9,IF(I8&lt;=39,0.95,IF(I8=40,1,IF(I8&lt;=44,1.05,IF(I8&lt;=54,1.1,IF(I8&lt;=64,1.2,IF(I8&lt;=74,1.3,1.4))))))))*J8+IF(I8&lt;=14,0.5,IF(I8&lt;=20,0.6,IF(I8&lt;=30,0.7,IF(I8&lt;=40,0.8,IF(I8&lt;=50,0.9,1)))))*K8++IF(I8&lt;=14,0.5,IF(I8&lt;=20,0.6,IF(I8&lt;=30,0.7,IF(I8&lt;=40,0.8,IF(I8&lt;=50,0.9,1)))))*L8)*1.1</f>
        <v>26.620000000000005</v>
      </c>
      <c r="N8" s="67"/>
      <c r="O8" s="158"/>
      <c r="P8" s="67"/>
      <c r="Q8" s="66"/>
      <c r="R8" s="68"/>
      <c r="S8" s="59"/>
      <c r="T8" s="94"/>
    </row>
    <row r="9" spans="1:20" ht="15">
      <c r="A9" s="105"/>
      <c r="B9" s="186"/>
      <c r="C9" s="105"/>
      <c r="D9" s="94" t="s">
        <v>60</v>
      </c>
      <c r="E9" s="159" t="s">
        <v>61</v>
      </c>
      <c r="F9" s="93">
        <v>2</v>
      </c>
      <c r="G9" s="93">
        <v>1</v>
      </c>
      <c r="H9" s="93" t="s">
        <v>42</v>
      </c>
      <c r="I9" s="93">
        <v>42</v>
      </c>
      <c r="J9" s="93">
        <v>15</v>
      </c>
      <c r="K9" s="93">
        <v>9</v>
      </c>
      <c r="L9" s="93">
        <v>12</v>
      </c>
      <c r="M9" s="210">
        <f t="shared" si="0"/>
        <v>38.11500000000001</v>
      </c>
      <c r="N9" s="90"/>
      <c r="O9" s="160"/>
      <c r="P9" s="66"/>
      <c r="Q9" s="66"/>
      <c r="R9" s="66"/>
      <c r="S9" s="79"/>
      <c r="T9" s="94"/>
    </row>
    <row r="10" spans="1:20" ht="15">
      <c r="A10" s="42"/>
      <c r="B10" s="173"/>
      <c r="C10" s="42"/>
      <c r="D10" s="192"/>
      <c r="E10" s="204"/>
      <c r="F10" s="205"/>
      <c r="G10" s="205"/>
      <c r="H10" s="205"/>
      <c r="I10" s="205"/>
      <c r="J10" s="205"/>
      <c r="K10" s="205"/>
      <c r="L10" s="205"/>
      <c r="M10" s="88">
        <f t="shared" si="0"/>
        <v>0</v>
      </c>
      <c r="N10" s="206"/>
      <c r="O10" s="207"/>
      <c r="P10" s="18"/>
      <c r="Q10" s="18"/>
      <c r="R10" s="18"/>
      <c r="S10" s="85"/>
      <c r="T10" s="192"/>
    </row>
    <row r="11" spans="1:20" ht="15">
      <c r="A11" s="42"/>
      <c r="B11" s="173"/>
      <c r="C11" s="42"/>
      <c r="D11" s="192"/>
      <c r="E11" s="204"/>
      <c r="F11" s="205"/>
      <c r="G11" s="205"/>
      <c r="H11" s="205"/>
      <c r="I11" s="205"/>
      <c r="J11" s="205"/>
      <c r="K11" s="205"/>
      <c r="L11" s="205"/>
      <c r="M11" s="208">
        <f t="shared" si="0"/>
        <v>0</v>
      </c>
      <c r="N11" s="206"/>
      <c r="O11" s="207"/>
      <c r="P11" s="18"/>
      <c r="Q11" s="18"/>
      <c r="R11" s="18"/>
      <c r="S11" s="85"/>
      <c r="T11" s="192"/>
    </row>
    <row r="12" spans="1:20" ht="18.75" customHeight="1">
      <c r="A12" s="44"/>
      <c r="B12" s="44"/>
      <c r="C12" s="40" t="s">
        <v>45</v>
      </c>
      <c r="D12" s="15"/>
      <c r="E12" s="24"/>
      <c r="F12" s="17"/>
      <c r="G12" s="17"/>
      <c r="H12" s="17"/>
      <c r="I12" s="17"/>
      <c r="J12" s="16"/>
      <c r="K12" s="16"/>
      <c r="L12" s="16"/>
      <c r="M12" s="86">
        <f>SUM(M7:M11)</f>
        <v>115.44500000000002</v>
      </c>
      <c r="N12" s="87"/>
      <c r="O12" s="161">
        <f>SUM(O7:O11)</f>
        <v>0</v>
      </c>
      <c r="P12" s="26">
        <f>M12+O12</f>
        <v>115.44500000000002</v>
      </c>
      <c r="Q12" s="162">
        <v>270</v>
      </c>
      <c r="R12" s="56">
        <f>P12-Q12</f>
        <v>-154.55499999999998</v>
      </c>
      <c r="S12" s="56"/>
      <c r="T12" s="49"/>
    </row>
    <row r="13" spans="1:20" ht="15">
      <c r="A13" s="270">
        <v>2</v>
      </c>
      <c r="B13" s="272"/>
      <c r="C13" s="114" t="s">
        <v>53</v>
      </c>
      <c r="D13" s="153"/>
      <c r="E13" s="84"/>
      <c r="F13" s="63"/>
      <c r="G13" s="63"/>
      <c r="H13" s="63"/>
      <c r="I13" s="63"/>
      <c r="J13" s="64"/>
      <c r="K13" s="64"/>
      <c r="L13" s="64"/>
      <c r="M13" s="209">
        <f t="shared" si="0"/>
        <v>0</v>
      </c>
      <c r="N13" s="154"/>
      <c r="O13" s="163"/>
      <c r="P13" s="71"/>
      <c r="Q13" s="154"/>
      <c r="R13" s="154">
        <v>0</v>
      </c>
      <c r="S13" s="72"/>
      <c r="T13" s="249"/>
    </row>
    <row r="14" spans="1:20" ht="15">
      <c r="A14" s="271"/>
      <c r="B14" s="273"/>
      <c r="C14" s="115"/>
      <c r="D14" s="94"/>
      <c r="E14" s="90"/>
      <c r="F14" s="65"/>
      <c r="G14" s="65"/>
      <c r="H14" s="65"/>
      <c r="I14" s="65"/>
      <c r="J14" s="66"/>
      <c r="K14" s="66"/>
      <c r="L14" s="66"/>
      <c r="M14" s="88">
        <f t="shared" si="0"/>
        <v>0</v>
      </c>
      <c r="N14" s="67"/>
      <c r="O14" s="164"/>
      <c r="P14" s="73"/>
      <c r="Q14" s="78"/>
      <c r="R14" s="78"/>
      <c r="S14" s="74"/>
      <c r="T14" s="250"/>
    </row>
    <row r="15" spans="1:20" ht="15">
      <c r="A15" s="271"/>
      <c r="B15" s="273"/>
      <c r="C15" s="115"/>
      <c r="D15" s="94"/>
      <c r="E15" s="90"/>
      <c r="F15" s="65"/>
      <c r="G15" s="65"/>
      <c r="H15" s="65"/>
      <c r="I15" s="65"/>
      <c r="J15" s="66"/>
      <c r="K15" s="66"/>
      <c r="L15" s="66"/>
      <c r="M15" s="88">
        <f t="shared" si="0"/>
        <v>0</v>
      </c>
      <c r="N15" s="94"/>
      <c r="O15" s="165"/>
      <c r="P15" s="73"/>
      <c r="Q15" s="78"/>
      <c r="R15" s="78"/>
      <c r="S15" s="74"/>
      <c r="T15" s="250"/>
    </row>
    <row r="16" spans="1:20" ht="15">
      <c r="A16" s="188"/>
      <c r="B16" s="189"/>
      <c r="C16" s="104"/>
      <c r="D16" s="110"/>
      <c r="E16" s="107"/>
      <c r="F16" s="108"/>
      <c r="G16" s="108"/>
      <c r="H16" s="108"/>
      <c r="I16" s="108"/>
      <c r="J16" s="109"/>
      <c r="K16" s="109"/>
      <c r="L16" s="109"/>
      <c r="M16" s="88">
        <f t="shared" si="0"/>
        <v>0</v>
      </c>
      <c r="N16" s="110"/>
      <c r="O16" s="166"/>
      <c r="P16" s="111"/>
      <c r="Q16" s="167"/>
      <c r="R16" s="167"/>
      <c r="S16" s="112"/>
      <c r="T16" s="190"/>
    </row>
    <row r="17" spans="1:20" ht="15">
      <c r="A17" s="188"/>
      <c r="B17" s="189"/>
      <c r="C17" s="104"/>
      <c r="D17" s="110"/>
      <c r="E17" s="107"/>
      <c r="F17" s="108"/>
      <c r="G17" s="108"/>
      <c r="H17" s="108"/>
      <c r="I17" s="108"/>
      <c r="J17" s="109"/>
      <c r="K17" s="109"/>
      <c r="L17" s="109"/>
      <c r="M17" s="88">
        <f t="shared" si="0"/>
        <v>0</v>
      </c>
      <c r="N17" s="110"/>
      <c r="O17" s="166"/>
      <c r="P17" s="111"/>
      <c r="Q17" s="167"/>
      <c r="R17" s="167"/>
      <c r="S17" s="112"/>
      <c r="T17" s="190"/>
    </row>
    <row r="18" spans="1:20" ht="15">
      <c r="A18" s="188"/>
      <c r="B18" s="189"/>
      <c r="C18" s="104"/>
      <c r="D18" s="110"/>
      <c r="E18" s="107"/>
      <c r="F18" s="108"/>
      <c r="G18" s="108"/>
      <c r="H18" s="108"/>
      <c r="I18" s="108"/>
      <c r="J18" s="109"/>
      <c r="K18" s="109"/>
      <c r="L18" s="109"/>
      <c r="M18" s="88">
        <f t="shared" si="0"/>
        <v>0</v>
      </c>
      <c r="N18" s="110"/>
      <c r="O18" s="166"/>
      <c r="P18" s="111"/>
      <c r="Q18" s="167"/>
      <c r="R18" s="167"/>
      <c r="S18" s="112"/>
      <c r="T18" s="190"/>
    </row>
    <row r="19" spans="1:20" ht="15">
      <c r="A19" s="44"/>
      <c r="B19" s="44"/>
      <c r="C19" s="44"/>
      <c r="D19" s="89"/>
      <c r="E19" s="168"/>
      <c r="F19" s="60"/>
      <c r="G19" s="60"/>
      <c r="H19" s="108"/>
      <c r="I19" s="60"/>
      <c r="J19" s="60"/>
      <c r="K19" s="60"/>
      <c r="L19" s="202"/>
      <c r="M19" s="208">
        <f t="shared" si="0"/>
        <v>0</v>
      </c>
      <c r="N19" s="89"/>
      <c r="O19" s="169"/>
      <c r="P19" s="81"/>
      <c r="Q19" s="60"/>
      <c r="R19" s="62"/>
      <c r="S19" s="61"/>
      <c r="T19" s="89"/>
    </row>
    <row r="20" spans="1:20" ht="15">
      <c r="A20" s="41"/>
      <c r="B20" s="55"/>
      <c r="C20" s="40" t="s">
        <v>45</v>
      </c>
      <c r="D20" s="27"/>
      <c r="E20" s="25"/>
      <c r="F20" s="17"/>
      <c r="G20" s="17"/>
      <c r="H20" s="17"/>
      <c r="I20" s="17"/>
      <c r="J20" s="16"/>
      <c r="K20" s="16"/>
      <c r="L20" s="16"/>
      <c r="M20" s="86">
        <f>SUM(M13:M19)</f>
        <v>0</v>
      </c>
      <c r="N20" s="27"/>
      <c r="O20" s="50">
        <f>SUM(O13:O19)</f>
        <v>0</v>
      </c>
      <c r="P20" s="26">
        <f>M20+O20</f>
        <v>0</v>
      </c>
      <c r="Q20" s="162">
        <v>270</v>
      </c>
      <c r="R20" s="56">
        <f>P20-Q20</f>
        <v>-270</v>
      </c>
      <c r="S20" s="56"/>
      <c r="T20" s="49"/>
    </row>
    <row r="21" spans="1:20" ht="15">
      <c r="A21" s="41">
        <v>3</v>
      </c>
      <c r="B21" s="55"/>
      <c r="C21" s="41"/>
      <c r="D21" s="75"/>
      <c r="E21" s="75"/>
      <c r="F21" s="64"/>
      <c r="G21" s="64"/>
      <c r="H21" s="64"/>
      <c r="I21" s="63"/>
      <c r="J21" s="63"/>
      <c r="K21" s="63"/>
      <c r="L21" s="63"/>
      <c r="M21" s="209">
        <f t="shared" si="0"/>
        <v>0</v>
      </c>
      <c r="N21" s="154"/>
      <c r="O21" s="155"/>
      <c r="P21" s="71"/>
      <c r="Q21" s="154"/>
      <c r="R21" s="71"/>
      <c r="S21" s="76"/>
      <c r="T21" s="153"/>
    </row>
    <row r="22" spans="1:20" ht="17.25" customHeight="1">
      <c r="A22" s="42"/>
      <c r="B22" s="173"/>
      <c r="C22" s="42"/>
      <c r="D22" s="77"/>
      <c r="E22" s="77"/>
      <c r="F22" s="66"/>
      <c r="G22" s="66"/>
      <c r="H22" s="66"/>
      <c r="I22" s="65"/>
      <c r="J22" s="65"/>
      <c r="K22" s="65"/>
      <c r="L22" s="65"/>
      <c r="M22" s="88">
        <f t="shared" si="0"/>
        <v>0</v>
      </c>
      <c r="N22" s="67"/>
      <c r="O22" s="158"/>
      <c r="P22" s="78"/>
      <c r="Q22" s="93"/>
      <c r="R22" s="68"/>
      <c r="S22" s="79"/>
      <c r="T22" s="94"/>
    </row>
    <row r="23" spans="1:20" ht="17.25" customHeight="1">
      <c r="A23" s="42"/>
      <c r="B23" s="173"/>
      <c r="C23" s="42"/>
      <c r="D23" s="211"/>
      <c r="E23" s="211"/>
      <c r="F23" s="109"/>
      <c r="G23" s="109"/>
      <c r="H23" s="109"/>
      <c r="I23" s="108"/>
      <c r="J23" s="108"/>
      <c r="K23" s="108"/>
      <c r="L23" s="108"/>
      <c r="M23" s="88">
        <f t="shared" si="0"/>
        <v>0</v>
      </c>
      <c r="N23" s="212"/>
      <c r="O23" s="213"/>
      <c r="P23" s="167"/>
      <c r="Q23" s="202"/>
      <c r="R23" s="214"/>
      <c r="S23" s="215"/>
      <c r="T23" s="110"/>
    </row>
    <row r="24" spans="1:20" ht="15">
      <c r="A24" s="42"/>
      <c r="B24" s="173"/>
      <c r="C24" s="44"/>
      <c r="D24" s="80"/>
      <c r="E24" s="80"/>
      <c r="F24" s="70"/>
      <c r="G24" s="70"/>
      <c r="H24" s="70"/>
      <c r="I24" s="69"/>
      <c r="J24" s="91"/>
      <c r="K24" s="91"/>
      <c r="L24" s="91"/>
      <c r="M24" s="208">
        <f t="shared" si="0"/>
        <v>0</v>
      </c>
      <c r="N24" s="89"/>
      <c r="O24" s="169"/>
      <c r="P24" s="81"/>
      <c r="Q24" s="60"/>
      <c r="R24" s="62"/>
      <c r="S24" s="61"/>
      <c r="T24" s="89"/>
    </row>
    <row r="25" spans="1:20" ht="15">
      <c r="A25" s="44"/>
      <c r="B25" s="191"/>
      <c r="C25" s="40" t="s">
        <v>45</v>
      </c>
      <c r="D25" s="15"/>
      <c r="E25" s="24"/>
      <c r="F25" s="17"/>
      <c r="G25" s="17"/>
      <c r="H25" s="17"/>
      <c r="I25" s="17"/>
      <c r="J25" s="16"/>
      <c r="K25" s="16"/>
      <c r="L25" s="16"/>
      <c r="M25" s="86">
        <f>SUM(M21:M24)</f>
        <v>0</v>
      </c>
      <c r="N25" s="87"/>
      <c r="O25" s="161">
        <f>SUM(O21:O24)</f>
        <v>0</v>
      </c>
      <c r="P25" s="26">
        <f>M25+O25</f>
        <v>0</v>
      </c>
      <c r="Q25" s="162">
        <v>270</v>
      </c>
      <c r="R25" s="56">
        <f>P25-Q25</f>
        <v>-270</v>
      </c>
      <c r="S25" s="56"/>
      <c r="T25" s="49"/>
    </row>
    <row r="26" spans="1:20" ht="15">
      <c r="A26" s="41">
        <v>4</v>
      </c>
      <c r="B26" s="55"/>
      <c r="C26" s="41"/>
      <c r="D26" s="153"/>
      <c r="E26" s="75"/>
      <c r="F26" s="82"/>
      <c r="G26" s="82"/>
      <c r="H26" s="82"/>
      <c r="I26" s="82"/>
      <c r="J26" s="64"/>
      <c r="K26" s="64"/>
      <c r="L26" s="64"/>
      <c r="M26" s="209">
        <f>(IF(I26&lt;=24,0.8,IF(I26&lt;=34,0.9,IF(I26&lt;=39,0.95,IF(I26=40,1,IF(I26&lt;=44,1.05,IF(I26&lt;=54,1.1,IF(I26&lt;=64,1.2,IF(I26&lt;=74,1.3,1.4))))))))*J26+IF(I26&lt;=14,0.5,IF(I26&lt;=20,0.6,IF(I26&lt;=30,0.7,IF(I26&lt;=40,0.8,IF(I26&lt;=50,0.9,1)))))*K26++IF(I26&lt;=14,0.5,IF(I26&lt;=20,0.6,IF(I26&lt;=30,0.7,IF(I26&lt;=40,0.8,IF(I26&lt;=50,0.9,1)))))*L26)*1.1</f>
        <v>0</v>
      </c>
      <c r="N26" s="83"/>
      <c r="O26" s="170"/>
      <c r="P26" s="64"/>
      <c r="Q26" s="95"/>
      <c r="R26" s="92"/>
      <c r="S26" s="76"/>
      <c r="T26" s="153"/>
    </row>
    <row r="27" spans="1:20" ht="17.25" customHeight="1">
      <c r="A27" s="42"/>
      <c r="B27" s="173"/>
      <c r="C27" s="42"/>
      <c r="D27" s="94"/>
      <c r="E27" s="159"/>
      <c r="F27" s="93"/>
      <c r="G27" s="93"/>
      <c r="H27" s="93"/>
      <c r="I27" s="93"/>
      <c r="J27" s="106"/>
      <c r="K27" s="106"/>
      <c r="L27" s="106"/>
      <c r="M27" s="209">
        <f>(IF(I27&lt;=24,0.8,IF(I27&lt;=34,0.9,IF(I27&lt;=39,0.95,IF(I27=40,1,IF(I27&lt;=44,1.05,IF(I27&lt;=54,1.1,IF(I27&lt;=64,1.2,IF(I27&lt;=74,1.3,1.4))))))))*J27+IF(I27&lt;=14,0.5,IF(I27&lt;=20,0.6,IF(I27&lt;=30,0.7,IF(I27&lt;=40,0.8,IF(I27&lt;=50,0.9,1)))))*K27++IF(I27&lt;=14,0.5,IF(I27&lt;=20,0.6,IF(I27&lt;=30,0.7,IF(I27&lt;=40,0.8,IF(I27&lt;=50,0.9,1)))))*L27)*1.1</f>
        <v>0</v>
      </c>
      <c r="N27" s="94"/>
      <c r="O27" s="165"/>
      <c r="P27" s="93"/>
      <c r="Q27" s="93"/>
      <c r="R27" s="68"/>
      <c r="S27" s="79"/>
      <c r="T27" s="94"/>
    </row>
    <row r="28" spans="1:20" ht="17.25" customHeight="1">
      <c r="A28" s="42"/>
      <c r="B28" s="173"/>
      <c r="C28" s="42"/>
      <c r="D28" s="110"/>
      <c r="E28" s="216"/>
      <c r="F28" s="202"/>
      <c r="G28" s="202"/>
      <c r="H28" s="202"/>
      <c r="I28" s="202"/>
      <c r="J28" s="203"/>
      <c r="K28" s="203"/>
      <c r="L28" s="203"/>
      <c r="M28" s="209">
        <f>(IF(I28&lt;=24,0.8,IF(I28&lt;=34,0.9,IF(I28&lt;=39,0.95,IF(I28=40,1,IF(I28&lt;=44,1.05,IF(I28&lt;=54,1.1,IF(I28&lt;=64,1.2,IF(I28&lt;=74,1.3,1.4))))))))*J28+IF(I28&lt;=14,0.5,IF(I28&lt;=20,0.6,IF(I28&lt;=30,0.7,IF(I28&lt;=40,0.8,IF(I28&lt;=50,0.9,1)))))*K28++IF(I28&lt;=14,0.5,IF(I28&lt;=20,0.6,IF(I28&lt;=30,0.7,IF(I28&lt;=40,0.8,IF(I28&lt;=50,0.9,1)))))*L28)*1.1</f>
        <v>0</v>
      </c>
      <c r="N28" s="110"/>
      <c r="O28" s="166"/>
      <c r="P28" s="202"/>
      <c r="Q28" s="202"/>
      <c r="R28" s="214"/>
      <c r="S28" s="215"/>
      <c r="T28" s="110"/>
    </row>
    <row r="29" spans="1:20" ht="17.25" customHeight="1">
      <c r="A29" s="42"/>
      <c r="B29" s="173"/>
      <c r="C29" s="42"/>
      <c r="D29" s="89"/>
      <c r="E29" s="168"/>
      <c r="F29" s="60"/>
      <c r="G29" s="60"/>
      <c r="H29" s="60"/>
      <c r="I29" s="60"/>
      <c r="J29" s="91"/>
      <c r="K29" s="91"/>
      <c r="L29" s="91"/>
      <c r="M29" s="209">
        <f>(IF(I29&lt;=24,0.8,IF(I29&lt;=34,0.9,IF(I29&lt;=39,0.95,IF(I29=40,1,IF(I29&lt;=44,1.05,IF(I29&lt;=54,1.1,IF(I29&lt;=64,1.2,IF(I29&lt;=74,1.3,1.4))))))))*J29+IF(I29&lt;=14,0.5,IF(I29&lt;=20,0.6,IF(I29&lt;=30,0.7,IF(I29&lt;=40,0.8,IF(I29&lt;=50,0.9,1)))))*K29++IF(I29&lt;=14,0.5,IF(I29&lt;=20,0.6,IF(I29&lt;=30,0.7,IF(I29&lt;=40,0.8,IF(I29&lt;=50,0.9,1)))))*L29)*1.1</f>
        <v>0</v>
      </c>
      <c r="N29" s="89"/>
      <c r="O29" s="169"/>
      <c r="P29" s="60"/>
      <c r="Q29" s="60"/>
      <c r="R29" s="62"/>
      <c r="S29" s="61"/>
      <c r="T29" s="89"/>
    </row>
    <row r="30" spans="1:20" ht="15">
      <c r="A30" s="44"/>
      <c r="B30" s="191"/>
      <c r="C30" s="40" t="s">
        <v>45</v>
      </c>
      <c r="D30" s="25"/>
      <c r="E30" s="24"/>
      <c r="F30" s="17"/>
      <c r="G30" s="17"/>
      <c r="H30" s="17"/>
      <c r="I30" s="17"/>
      <c r="J30" s="16"/>
      <c r="K30" s="16"/>
      <c r="L30" s="16"/>
      <c r="M30" s="86">
        <f>SUM(M26:M29)</f>
        <v>0</v>
      </c>
      <c r="N30" s="87"/>
      <c r="O30" s="161">
        <f>SUM(O26:O29)</f>
        <v>0</v>
      </c>
      <c r="P30" s="26">
        <f>M30+O30</f>
        <v>0</v>
      </c>
      <c r="Q30" s="162">
        <v>270</v>
      </c>
      <c r="R30" s="56">
        <f>P30-Q30</f>
        <v>-270</v>
      </c>
      <c r="S30" s="56"/>
      <c r="T30" s="49"/>
    </row>
    <row r="31" spans="1:20" ht="15">
      <c r="A31" s="55">
        <v>5</v>
      </c>
      <c r="B31" s="55"/>
      <c r="C31" s="41"/>
      <c r="D31" s="97"/>
      <c r="E31" s="101"/>
      <c r="F31" s="98"/>
      <c r="G31" s="98"/>
      <c r="H31" s="98"/>
      <c r="I31" s="98"/>
      <c r="J31" s="76"/>
      <c r="K31" s="76"/>
      <c r="L31" s="76"/>
      <c r="M31" s="209">
        <f t="shared" si="0"/>
        <v>0</v>
      </c>
      <c r="N31" s="92"/>
      <c r="O31" s="171"/>
      <c r="P31" s="172"/>
      <c r="Q31" s="154"/>
      <c r="R31" s="154"/>
      <c r="S31" s="76"/>
      <c r="T31" s="153"/>
    </row>
    <row r="32" spans="1:20" ht="15">
      <c r="A32" s="173"/>
      <c r="B32" s="173"/>
      <c r="C32" s="42"/>
      <c r="D32" s="99"/>
      <c r="E32" s="102"/>
      <c r="F32" s="100"/>
      <c r="G32" s="100"/>
      <c r="H32" s="100"/>
      <c r="I32" s="100"/>
      <c r="J32" s="79"/>
      <c r="K32" s="79"/>
      <c r="L32" s="79"/>
      <c r="M32" s="88">
        <f t="shared" si="0"/>
        <v>0</v>
      </c>
      <c r="N32" s="68"/>
      <c r="O32" s="174"/>
      <c r="P32" s="175"/>
      <c r="Q32" s="78"/>
      <c r="R32" s="78"/>
      <c r="S32" s="79"/>
      <c r="T32" s="94"/>
    </row>
    <row r="33" spans="1:20" ht="15" customHeight="1">
      <c r="A33" s="173"/>
      <c r="B33" s="173"/>
      <c r="C33" s="42"/>
      <c r="D33" s="96"/>
      <c r="E33" s="103"/>
      <c r="F33" s="69"/>
      <c r="G33" s="69"/>
      <c r="H33" s="69"/>
      <c r="I33" s="69"/>
      <c r="J33" s="60"/>
      <c r="K33" s="60"/>
      <c r="L33" s="60"/>
      <c r="M33" s="88">
        <f t="shared" si="0"/>
        <v>0</v>
      </c>
      <c r="N33" s="60"/>
      <c r="O33" s="176"/>
      <c r="P33" s="81"/>
      <c r="Q33" s="81"/>
      <c r="R33" s="81"/>
      <c r="S33" s="81"/>
      <c r="T33" s="89"/>
    </row>
    <row r="34" spans="1:20" ht="15" customHeight="1">
      <c r="A34" s="173"/>
      <c r="B34" s="173"/>
      <c r="C34" s="40" t="s">
        <v>45</v>
      </c>
      <c r="D34" s="23"/>
      <c r="E34" s="23"/>
      <c r="F34" s="15"/>
      <c r="G34" s="15"/>
      <c r="H34" s="15"/>
      <c r="I34" s="23"/>
      <c r="J34" s="23"/>
      <c r="K34" s="23"/>
      <c r="L34" s="23"/>
      <c r="M34" s="86">
        <f>SUM(M31:M33)</f>
        <v>0</v>
      </c>
      <c r="N34" s="23"/>
      <c r="O34" s="177">
        <f>SUM(O31:O33)</f>
        <v>0</v>
      </c>
      <c r="P34" s="26">
        <f>M34+O34</f>
        <v>0</v>
      </c>
      <c r="Q34" s="162">
        <v>270</v>
      </c>
      <c r="R34" s="56">
        <f>P34-Q34</f>
        <v>-270</v>
      </c>
      <c r="S34" s="113"/>
      <c r="T34" s="49"/>
    </row>
    <row r="35" spans="1:20" ht="15">
      <c r="A35" s="45"/>
      <c r="B35" s="45"/>
      <c r="C35" s="46" t="s">
        <v>6</v>
      </c>
      <c r="D35" s="86"/>
      <c r="E35" s="47"/>
      <c r="F35" s="48"/>
      <c r="G35" s="48"/>
      <c r="H35" s="47"/>
      <c r="I35" s="47"/>
      <c r="J35" s="47"/>
      <c r="K35" s="47"/>
      <c r="L35" s="47"/>
      <c r="M35" s="218">
        <f>SUM(M7:M34)/2</f>
        <v>115.44500000000002</v>
      </c>
      <c r="N35" s="50"/>
      <c r="O35" s="50">
        <f>SUM(O1:O34)/2</f>
        <v>0</v>
      </c>
      <c r="P35" s="51">
        <f>SUM(P7:P34)</f>
        <v>115.44500000000002</v>
      </c>
      <c r="Q35" s="219">
        <f>SUM(Q7:Q34)</f>
        <v>1350</v>
      </c>
      <c r="R35" s="220">
        <f>SUM(R7:R34)</f>
        <v>-1234.5549999999998</v>
      </c>
      <c r="S35" s="53"/>
      <c r="T35" s="57"/>
    </row>
    <row r="36" spans="1:17" ht="15">
      <c r="A36" s="180"/>
      <c r="B36" s="180"/>
      <c r="C36" s="193"/>
      <c r="D36" s="181"/>
      <c r="E36" s="181"/>
      <c r="F36" s="180"/>
      <c r="G36" s="180"/>
      <c r="H36" s="181"/>
      <c r="I36" s="181"/>
      <c r="J36" s="181"/>
      <c r="K36" s="181"/>
      <c r="L36" s="181"/>
      <c r="N36" s="181"/>
      <c r="O36" s="182"/>
      <c r="P36" s="182"/>
      <c r="Q36" s="194" t="s">
        <v>72</v>
      </c>
    </row>
    <row r="37" spans="1:17" ht="15">
      <c r="A37" s="180"/>
      <c r="B37" s="180"/>
      <c r="C37" s="195" t="s">
        <v>8</v>
      </c>
      <c r="D37" s="181"/>
      <c r="E37" s="195" t="s">
        <v>7</v>
      </c>
      <c r="F37" s="195"/>
      <c r="J37" s="195" t="s">
        <v>35</v>
      </c>
      <c r="N37" s="181"/>
      <c r="O37" s="182"/>
      <c r="P37" s="182"/>
      <c r="Q37" s="195" t="s">
        <v>24</v>
      </c>
    </row>
    <row r="38" spans="1:17" ht="15">
      <c r="A38" s="180"/>
      <c r="B38" s="180"/>
      <c r="C38" s="195"/>
      <c r="D38" s="181"/>
      <c r="E38" s="195"/>
      <c r="F38" s="195"/>
      <c r="J38" s="195"/>
      <c r="N38" s="181"/>
      <c r="O38" s="182"/>
      <c r="P38" s="182"/>
      <c r="Q38" s="195" t="s">
        <v>25</v>
      </c>
    </row>
    <row r="39" spans="1:17" ht="15">
      <c r="A39" s="180"/>
      <c r="B39" s="180"/>
      <c r="C39" s="195"/>
      <c r="D39" s="181"/>
      <c r="E39" s="195"/>
      <c r="F39" s="195"/>
      <c r="J39" s="195"/>
      <c r="N39" s="181"/>
      <c r="O39" s="182"/>
      <c r="P39" s="182"/>
      <c r="Q39" s="195"/>
    </row>
    <row r="40" spans="1:17" ht="15">
      <c r="A40" s="180"/>
      <c r="B40" s="180"/>
      <c r="C40" s="195"/>
      <c r="D40" s="181"/>
      <c r="E40" s="195"/>
      <c r="F40" s="195"/>
      <c r="J40" s="195"/>
      <c r="N40" s="181"/>
      <c r="O40" s="182"/>
      <c r="P40" s="182"/>
      <c r="Q40" s="195"/>
    </row>
    <row r="41" spans="1:17" ht="15">
      <c r="A41" s="180"/>
      <c r="B41" s="180"/>
      <c r="C41" s="195"/>
      <c r="D41" s="181"/>
      <c r="E41" s="195"/>
      <c r="F41" s="195"/>
      <c r="J41" s="195"/>
      <c r="M41" s="181"/>
      <c r="N41" s="181"/>
      <c r="O41" s="182"/>
      <c r="P41" s="182"/>
      <c r="Q41" s="195"/>
    </row>
    <row r="42" spans="1:18" ht="15">
      <c r="A42" s="180"/>
      <c r="B42" s="180"/>
      <c r="C42" s="196" t="s">
        <v>52</v>
      </c>
      <c r="D42" s="182"/>
      <c r="E42" s="195" t="s">
        <v>53</v>
      </c>
      <c r="F42" s="180"/>
      <c r="G42" s="180"/>
      <c r="I42" s="181"/>
      <c r="J42" s="183" t="s">
        <v>36</v>
      </c>
      <c r="M42" s="181"/>
      <c r="N42" s="181"/>
      <c r="O42" s="182"/>
      <c r="P42" s="182"/>
      <c r="Q42" s="183" t="s">
        <v>26</v>
      </c>
      <c r="R42" s="181"/>
    </row>
    <row r="43" spans="1:18" ht="15">
      <c r="A43" s="180"/>
      <c r="B43" s="197"/>
      <c r="C43" s="193"/>
      <c r="D43" s="181"/>
      <c r="E43" s="181"/>
      <c r="F43" s="180"/>
      <c r="G43" s="180"/>
      <c r="I43" s="181"/>
      <c r="J43" s="181"/>
      <c r="M43" s="181"/>
      <c r="N43" s="181"/>
      <c r="O43" s="182"/>
      <c r="P43" s="182"/>
      <c r="Q43" s="181"/>
      <c r="R43" s="181"/>
    </row>
    <row r="44" spans="1:18" ht="15">
      <c r="A44" s="180"/>
      <c r="B44" s="198"/>
      <c r="C44" s="193"/>
      <c r="D44" s="181"/>
      <c r="E44" s="181"/>
      <c r="F44" s="180"/>
      <c r="G44" s="180"/>
      <c r="I44" s="181"/>
      <c r="J44" s="181"/>
      <c r="M44" s="181"/>
      <c r="N44" s="181"/>
      <c r="O44" s="182"/>
      <c r="P44" s="182"/>
      <c r="Q44" s="181"/>
      <c r="R44" s="181"/>
    </row>
    <row r="45" spans="1:18" ht="15">
      <c r="A45" s="180"/>
      <c r="B45" s="199"/>
      <c r="C45" s="193"/>
      <c r="D45" s="181"/>
      <c r="E45" s="181"/>
      <c r="F45" s="180"/>
      <c r="G45" s="180"/>
      <c r="I45" s="181"/>
      <c r="J45" s="181"/>
      <c r="M45" s="182"/>
      <c r="N45" s="181"/>
      <c r="O45" s="182"/>
      <c r="P45" s="182"/>
      <c r="Q45" s="181"/>
      <c r="R45" s="181"/>
    </row>
    <row r="46" spans="1:18" ht="15">
      <c r="A46" s="180"/>
      <c r="B46" s="199"/>
      <c r="C46" s="193"/>
      <c r="D46" s="181"/>
      <c r="E46" s="181"/>
      <c r="F46" s="180"/>
      <c r="G46" s="180"/>
      <c r="I46" s="181"/>
      <c r="J46" s="181"/>
      <c r="N46" s="181"/>
      <c r="O46" s="182"/>
      <c r="P46" s="182"/>
      <c r="Q46" s="181"/>
      <c r="R46" s="181"/>
    </row>
    <row r="47" spans="1:18" ht="15">
      <c r="A47" s="195"/>
      <c r="B47" s="199"/>
      <c r="D47" s="182"/>
      <c r="E47" s="182"/>
      <c r="F47" s="195"/>
      <c r="I47" s="182"/>
      <c r="J47" s="182"/>
      <c r="N47" s="182"/>
      <c r="O47" s="182"/>
      <c r="P47" s="182"/>
      <c r="Q47" s="182"/>
      <c r="R47" s="195"/>
    </row>
    <row r="48" ht="15">
      <c r="B48" s="199"/>
    </row>
    <row r="49" ht="15">
      <c r="B49" s="200"/>
    </row>
  </sheetData>
  <sheetProtection/>
  <mergeCells count="23">
    <mergeCell ref="N5:O5"/>
    <mergeCell ref="P5:P6"/>
    <mergeCell ref="Q5:Q6"/>
    <mergeCell ref="A2:D2"/>
    <mergeCell ref="K2:S2"/>
    <mergeCell ref="A3:D3"/>
    <mergeCell ref="K3:S3"/>
    <mergeCell ref="A4:S4"/>
    <mergeCell ref="A5:A6"/>
    <mergeCell ref="B5:B6"/>
    <mergeCell ref="C5:C6"/>
    <mergeCell ref="D5:D6"/>
    <mergeCell ref="E5:E6"/>
    <mergeCell ref="T5:T6"/>
    <mergeCell ref="A13:A15"/>
    <mergeCell ref="B13:B15"/>
    <mergeCell ref="F5:F6"/>
    <mergeCell ref="G5:G6"/>
    <mergeCell ref="H5:H6"/>
    <mergeCell ref="I5:I6"/>
    <mergeCell ref="R5:R6"/>
    <mergeCell ref="S5:S6"/>
    <mergeCell ref="J5:M5"/>
  </mergeCells>
  <printOptions/>
  <pageMargins left="0.5511811023622047" right="0.2755905511811024" top="0.15748031496062992" bottom="0" header="0.2755905511811024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SheetLayoutView="85" zoomScalePageLayoutView="0" workbookViewId="0" topLeftCell="A1">
      <selection activeCell="AC1" sqref="AC1"/>
    </sheetView>
  </sheetViews>
  <sheetFormatPr defaultColWidth="9.140625" defaultRowHeight="12.75"/>
  <cols>
    <col min="1" max="1" width="3.57421875" style="28" customWidth="1"/>
    <col min="2" max="2" width="6.421875" style="28" customWidth="1"/>
    <col min="3" max="3" width="21.421875" style="28" customWidth="1"/>
    <col min="4" max="4" width="11.421875" style="28" customWidth="1"/>
    <col min="5" max="5" width="24.8515625" style="28" customWidth="1"/>
    <col min="6" max="6" width="4.57421875" style="28" customWidth="1"/>
    <col min="7" max="7" width="5.7109375" style="28" customWidth="1"/>
    <col min="8" max="8" width="9.57421875" style="28" customWidth="1"/>
    <col min="9" max="9" width="4.00390625" style="28" customWidth="1"/>
    <col min="10" max="10" width="4.140625" style="28" customWidth="1"/>
    <col min="11" max="11" width="4.00390625" style="28" customWidth="1"/>
    <col min="12" max="12" width="9.28125" style="28" customWidth="1"/>
    <col min="13" max="13" width="5.28125" style="28" customWidth="1"/>
    <col min="14" max="22" width="2.7109375" style="28" customWidth="1"/>
    <col min="23" max="28" width="3.57421875" style="28" customWidth="1"/>
    <col min="29" max="29" width="11.421875" style="28" customWidth="1"/>
    <col min="30" max="16384" width="9.140625" style="28" customWidth="1"/>
  </cols>
  <sheetData>
    <row r="1" ht="12.75">
      <c r="AC1" s="251" t="s">
        <v>22</v>
      </c>
    </row>
    <row r="2" spans="3:16" s="221" customFormat="1" ht="15">
      <c r="C2" s="222" t="s">
        <v>1</v>
      </c>
      <c r="D2" s="223"/>
      <c r="E2" s="223"/>
      <c r="F2" s="223"/>
      <c r="G2" s="223"/>
      <c r="L2" s="224" t="s">
        <v>0</v>
      </c>
      <c r="P2" s="225"/>
    </row>
    <row r="3" spans="3:16" s="221" customFormat="1" ht="15">
      <c r="C3" s="226" t="s">
        <v>69</v>
      </c>
      <c r="D3" s="223"/>
      <c r="E3" s="223"/>
      <c r="F3" s="223"/>
      <c r="G3" s="223"/>
      <c r="L3" s="226" t="s">
        <v>2</v>
      </c>
      <c r="P3" s="225"/>
    </row>
    <row r="4" spans="3:16" s="221" customFormat="1" ht="15">
      <c r="C4" s="226"/>
      <c r="D4" s="223"/>
      <c r="E4" s="223"/>
      <c r="F4" s="223"/>
      <c r="G4" s="223"/>
      <c r="L4" s="226"/>
      <c r="P4" s="225"/>
    </row>
    <row r="5" spans="1:29" ht="23.25" customHeight="1">
      <c r="A5" s="282" t="s">
        <v>73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</row>
    <row r="6" spans="1:29" s="221" customFormat="1" ht="24" customHeight="1">
      <c r="A6" s="281" t="s">
        <v>3</v>
      </c>
      <c r="B6" s="281" t="s">
        <v>19</v>
      </c>
      <c r="C6" s="283" t="s">
        <v>4</v>
      </c>
      <c r="D6" s="281" t="s">
        <v>17</v>
      </c>
      <c r="E6" s="281" t="s">
        <v>9</v>
      </c>
      <c r="F6" s="281" t="s">
        <v>16</v>
      </c>
      <c r="G6" s="281" t="s">
        <v>15</v>
      </c>
      <c r="H6" s="281" t="s">
        <v>10</v>
      </c>
      <c r="I6" s="281" t="s">
        <v>18</v>
      </c>
      <c r="J6" s="281" t="s">
        <v>11</v>
      </c>
      <c r="K6" s="281"/>
      <c r="L6" s="281"/>
      <c r="M6" s="281" t="s">
        <v>20</v>
      </c>
      <c r="N6" s="281" t="s">
        <v>21</v>
      </c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28" t="s">
        <v>5</v>
      </c>
    </row>
    <row r="7" spans="1:29" s="221" customFormat="1" ht="30.75" customHeight="1">
      <c r="A7" s="281"/>
      <c r="B7" s="281"/>
      <c r="C7" s="283"/>
      <c r="D7" s="281"/>
      <c r="E7" s="281"/>
      <c r="F7" s="281"/>
      <c r="G7" s="281"/>
      <c r="H7" s="281"/>
      <c r="I7" s="281"/>
      <c r="J7" s="227" t="s">
        <v>12</v>
      </c>
      <c r="K7" s="227" t="s">
        <v>13</v>
      </c>
      <c r="L7" s="227" t="s">
        <v>74</v>
      </c>
      <c r="M7" s="281"/>
      <c r="N7" s="227">
        <v>1</v>
      </c>
      <c r="O7" s="227">
        <v>2</v>
      </c>
      <c r="P7" s="227">
        <v>3</v>
      </c>
      <c r="Q7" s="227">
        <v>4</v>
      </c>
      <c r="R7" s="227">
        <v>5</v>
      </c>
      <c r="S7" s="227">
        <v>6</v>
      </c>
      <c r="T7" s="227">
        <v>7</v>
      </c>
      <c r="U7" s="227">
        <v>8</v>
      </c>
      <c r="V7" s="227">
        <v>9</v>
      </c>
      <c r="W7" s="227">
        <v>10</v>
      </c>
      <c r="X7" s="227">
        <v>11</v>
      </c>
      <c r="Y7" s="227">
        <v>12</v>
      </c>
      <c r="Z7" s="227">
        <v>13</v>
      </c>
      <c r="AA7" s="227">
        <v>14</v>
      </c>
      <c r="AB7" s="227">
        <v>15</v>
      </c>
      <c r="AC7" s="177"/>
    </row>
    <row r="8" spans="1:29" s="54" customFormat="1" ht="15">
      <c r="A8" s="229">
        <v>1</v>
      </c>
      <c r="B8" s="187"/>
      <c r="C8" s="55"/>
      <c r="D8" s="49"/>
      <c r="E8" s="230"/>
      <c r="F8" s="15"/>
      <c r="G8" s="15"/>
      <c r="H8" s="15"/>
      <c r="I8" s="21"/>
      <c r="J8" s="21"/>
      <c r="K8" s="21"/>
      <c r="L8" s="86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49"/>
      <c r="Y8" s="49"/>
      <c r="Z8" s="49"/>
      <c r="AA8" s="49"/>
      <c r="AB8" s="49"/>
      <c r="AC8" s="231"/>
    </row>
    <row r="9" spans="1:29" s="54" customFormat="1" ht="15">
      <c r="A9" s="229">
        <v>2</v>
      </c>
      <c r="B9" s="187"/>
      <c r="C9" s="55"/>
      <c r="D9" s="49"/>
      <c r="E9" s="230"/>
      <c r="F9" s="15"/>
      <c r="G9" s="15"/>
      <c r="H9" s="15"/>
      <c r="I9" s="21"/>
      <c r="J9" s="21"/>
      <c r="K9" s="21"/>
      <c r="L9" s="86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31"/>
    </row>
    <row r="10" spans="1:29" s="221" customFormat="1" ht="15" customHeight="1">
      <c r="A10" s="237">
        <v>3</v>
      </c>
      <c r="B10" s="229"/>
      <c r="C10" s="238"/>
      <c r="D10" s="238"/>
      <c r="E10" s="239"/>
      <c r="F10" s="229"/>
      <c r="G10" s="229"/>
      <c r="H10" s="229"/>
      <c r="I10" s="229"/>
      <c r="J10" s="229"/>
      <c r="K10" s="229"/>
      <c r="L10" s="229"/>
      <c r="M10" s="227"/>
      <c r="N10" s="227"/>
      <c r="O10" s="22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240"/>
    </row>
    <row r="11" spans="1:29" s="54" customFormat="1" ht="15">
      <c r="A11" s="229">
        <v>4</v>
      </c>
      <c r="B11" s="187"/>
      <c r="C11" s="55"/>
      <c r="D11" s="49"/>
      <c r="E11" s="232"/>
      <c r="F11" s="43"/>
      <c r="G11" s="43"/>
      <c r="H11" s="43"/>
      <c r="I11" s="43"/>
      <c r="J11" s="15"/>
      <c r="K11" s="15"/>
      <c r="L11" s="15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33"/>
    </row>
    <row r="12" spans="1:29" s="221" customFormat="1" ht="15">
      <c r="A12" s="227">
        <v>5</v>
      </c>
      <c r="B12" s="229"/>
      <c r="C12" s="234"/>
      <c r="D12" s="235"/>
      <c r="E12" s="236"/>
      <c r="F12" s="15"/>
      <c r="G12" s="15"/>
      <c r="H12" s="15"/>
      <c r="I12" s="15"/>
      <c r="J12" s="15"/>
      <c r="K12" s="15"/>
      <c r="L12" s="15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33"/>
    </row>
    <row r="13" spans="1:29" s="221" customFormat="1" ht="15">
      <c r="A13" s="227">
        <v>6</v>
      </c>
      <c r="B13" s="229"/>
      <c r="C13" s="234"/>
      <c r="D13" s="235"/>
      <c r="E13" s="236"/>
      <c r="F13" s="15"/>
      <c r="G13" s="15"/>
      <c r="H13" s="15"/>
      <c r="I13" s="15"/>
      <c r="J13" s="15"/>
      <c r="K13" s="15"/>
      <c r="L13" s="15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33"/>
    </row>
    <row r="14" spans="1:29" s="221" customFormat="1" ht="15">
      <c r="A14" s="227">
        <v>7</v>
      </c>
      <c r="B14" s="229"/>
      <c r="C14" s="234"/>
      <c r="D14" s="235"/>
      <c r="E14" s="236"/>
      <c r="F14" s="15"/>
      <c r="G14" s="15"/>
      <c r="H14" s="15"/>
      <c r="I14" s="15"/>
      <c r="J14" s="21"/>
      <c r="K14" s="21"/>
      <c r="L14" s="21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33"/>
    </row>
    <row r="15" spans="1:29" s="221" customFormat="1" ht="15">
      <c r="A15" s="227">
        <v>8</v>
      </c>
      <c r="B15" s="22"/>
      <c r="C15" s="52"/>
      <c r="D15" s="235"/>
      <c r="E15" s="236"/>
      <c r="F15" s="15"/>
      <c r="G15" s="15"/>
      <c r="H15" s="15"/>
      <c r="I15" s="15"/>
      <c r="J15" s="21"/>
      <c r="K15" s="21"/>
      <c r="L15" s="21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33"/>
    </row>
    <row r="16" spans="1:29" ht="12.75">
      <c r="A16" s="32"/>
      <c r="B16" s="32"/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7" s="245" customFormat="1" ht="13.5">
      <c r="A17" s="241"/>
      <c r="B17" s="241"/>
      <c r="C17" s="242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4"/>
      <c r="O17" s="244"/>
      <c r="Q17" s="243"/>
      <c r="R17" s="243"/>
      <c r="S17" s="243"/>
      <c r="T17" s="243"/>
      <c r="U17" s="243"/>
      <c r="V17" s="243"/>
      <c r="W17" s="243"/>
      <c r="X17" s="246"/>
      <c r="Y17" s="243"/>
      <c r="Z17" s="246" t="s">
        <v>75</v>
      </c>
      <c r="AA17" s="244"/>
    </row>
    <row r="18" spans="1:27" s="245" customFormat="1" ht="13.5">
      <c r="A18" s="241"/>
      <c r="B18" s="241"/>
      <c r="C18" s="247" t="s">
        <v>8</v>
      </c>
      <c r="D18" s="243"/>
      <c r="E18" s="247" t="s">
        <v>7</v>
      </c>
      <c r="F18" s="247"/>
      <c r="J18" s="247" t="s">
        <v>35</v>
      </c>
      <c r="M18" s="243"/>
      <c r="N18" s="244"/>
      <c r="O18" s="244"/>
      <c r="Q18" s="243"/>
      <c r="R18" s="243"/>
      <c r="S18" s="243"/>
      <c r="T18" s="243"/>
      <c r="U18" s="243"/>
      <c r="V18" s="243"/>
      <c r="W18" s="243"/>
      <c r="X18" s="247"/>
      <c r="Y18" s="243"/>
      <c r="Z18" s="247" t="s">
        <v>24</v>
      </c>
      <c r="AA18" s="244"/>
    </row>
    <row r="19" spans="1:28" s="245" customFormat="1" ht="13.5">
      <c r="A19" s="241"/>
      <c r="B19" s="241"/>
      <c r="C19" s="247"/>
      <c r="D19" s="243"/>
      <c r="E19" s="247"/>
      <c r="F19" s="247"/>
      <c r="J19" s="247"/>
      <c r="M19" s="243"/>
      <c r="N19" s="244"/>
      <c r="O19" s="244"/>
      <c r="Q19" s="243"/>
      <c r="R19" s="243"/>
      <c r="S19" s="243"/>
      <c r="T19" s="243"/>
      <c r="U19" s="243"/>
      <c r="V19" s="243"/>
      <c r="W19" s="243"/>
      <c r="X19" s="243"/>
      <c r="Y19" s="243"/>
      <c r="Z19" s="247" t="s">
        <v>25</v>
      </c>
      <c r="AA19" s="244"/>
      <c r="AB19" s="243"/>
    </row>
    <row r="20" spans="1:28" s="245" customFormat="1" ht="13.5">
      <c r="A20" s="241"/>
      <c r="B20" s="241"/>
      <c r="C20" s="247"/>
      <c r="D20" s="243"/>
      <c r="E20" s="247"/>
      <c r="F20" s="247"/>
      <c r="J20" s="247"/>
      <c r="M20" s="243"/>
      <c r="N20" s="244"/>
      <c r="O20" s="244"/>
      <c r="Q20" s="243"/>
      <c r="R20" s="243"/>
      <c r="S20" s="243"/>
      <c r="T20" s="243"/>
      <c r="U20" s="243"/>
      <c r="V20" s="243"/>
      <c r="W20" s="243"/>
      <c r="X20" s="243"/>
      <c r="Y20" s="243"/>
      <c r="Z20" s="247"/>
      <c r="AA20" s="244"/>
      <c r="AB20" s="243"/>
    </row>
    <row r="21" spans="1:28" s="245" customFormat="1" ht="13.5">
      <c r="A21" s="241"/>
      <c r="B21" s="241"/>
      <c r="C21" s="247"/>
      <c r="D21" s="243"/>
      <c r="E21" s="247"/>
      <c r="F21" s="247"/>
      <c r="J21" s="247"/>
      <c r="M21" s="243"/>
      <c r="N21" s="244"/>
      <c r="O21" s="244"/>
      <c r="Q21" s="243"/>
      <c r="R21" s="243"/>
      <c r="S21" s="243"/>
      <c r="T21" s="243"/>
      <c r="U21" s="243"/>
      <c r="V21" s="243"/>
      <c r="W21" s="243"/>
      <c r="X21" s="243"/>
      <c r="Y21" s="243"/>
      <c r="Z21" s="247"/>
      <c r="AA21" s="244"/>
      <c r="AB21" s="243"/>
    </row>
    <row r="22" spans="1:28" s="245" customFormat="1" ht="13.5">
      <c r="A22" s="241"/>
      <c r="B22" s="241"/>
      <c r="C22" s="247"/>
      <c r="D22" s="243"/>
      <c r="E22" s="247"/>
      <c r="F22" s="247"/>
      <c r="J22" s="247"/>
      <c r="M22" s="243"/>
      <c r="N22" s="244"/>
      <c r="O22" s="244"/>
      <c r="Q22" s="243"/>
      <c r="R22" s="243"/>
      <c r="S22" s="243"/>
      <c r="T22" s="243"/>
      <c r="U22" s="243"/>
      <c r="V22" s="243"/>
      <c r="W22" s="243"/>
      <c r="X22" s="243"/>
      <c r="Y22" s="243"/>
      <c r="Z22" s="247"/>
      <c r="AA22" s="244"/>
      <c r="AB22" s="243"/>
    </row>
    <row r="23" spans="1:28" s="245" customFormat="1" ht="13.5">
      <c r="A23" s="241"/>
      <c r="B23" s="241"/>
      <c r="C23" s="247"/>
      <c r="D23" s="243"/>
      <c r="E23" s="247"/>
      <c r="F23" s="247"/>
      <c r="J23" s="247"/>
      <c r="M23" s="243"/>
      <c r="N23" s="244"/>
      <c r="O23" s="244"/>
      <c r="Q23" s="243"/>
      <c r="R23" s="243"/>
      <c r="S23" s="243"/>
      <c r="T23" s="243"/>
      <c r="U23" s="243"/>
      <c r="V23" s="243"/>
      <c r="W23" s="243"/>
      <c r="X23" s="243"/>
      <c r="Y23" s="243"/>
      <c r="Z23" s="247"/>
      <c r="AA23" s="244"/>
      <c r="AB23" s="243"/>
    </row>
    <row r="24" spans="1:28" s="245" customFormat="1" ht="13.5">
      <c r="A24" s="241"/>
      <c r="B24" s="241"/>
      <c r="C24" s="247"/>
      <c r="D24" s="243"/>
      <c r="E24" s="247"/>
      <c r="F24" s="247"/>
      <c r="J24" s="247"/>
      <c r="M24" s="243"/>
      <c r="N24" s="244"/>
      <c r="O24" s="244"/>
      <c r="Q24" s="243"/>
      <c r="R24" s="243"/>
      <c r="S24" s="243"/>
      <c r="T24" s="243"/>
      <c r="U24" s="243"/>
      <c r="V24" s="243"/>
      <c r="W24" s="243"/>
      <c r="X24" s="243"/>
      <c r="Y24" s="243"/>
      <c r="Z24" s="247"/>
      <c r="AA24" s="244"/>
      <c r="AB24" s="243"/>
    </row>
    <row r="25" spans="1:28" s="245" customFormat="1" ht="13.5">
      <c r="A25" s="241"/>
      <c r="B25" s="241"/>
      <c r="C25" s="247"/>
      <c r="D25" s="243"/>
      <c r="E25" s="247"/>
      <c r="F25" s="247"/>
      <c r="J25" s="247"/>
      <c r="M25" s="243"/>
      <c r="N25" s="244"/>
      <c r="O25" s="244"/>
      <c r="Q25" s="243"/>
      <c r="R25" s="243"/>
      <c r="S25" s="243"/>
      <c r="T25" s="243"/>
      <c r="U25" s="243"/>
      <c r="V25" s="243"/>
      <c r="W25" s="243"/>
      <c r="X25" s="243"/>
      <c r="Y25" s="243"/>
      <c r="Z25" s="247"/>
      <c r="AA25" s="244"/>
      <c r="AB25" s="243"/>
    </row>
    <row r="26" spans="1:28" s="245" customFormat="1" ht="13.5">
      <c r="A26" s="241"/>
      <c r="B26" s="241"/>
      <c r="C26" s="248" t="s">
        <v>52</v>
      </c>
      <c r="D26" s="243"/>
      <c r="E26" s="247" t="s">
        <v>53</v>
      </c>
      <c r="F26" s="247"/>
      <c r="J26" s="248" t="s">
        <v>36</v>
      </c>
      <c r="L26" s="243"/>
      <c r="M26" s="243"/>
      <c r="N26" s="244"/>
      <c r="O26" s="244"/>
      <c r="Q26" s="243"/>
      <c r="R26" s="243"/>
      <c r="S26" s="243"/>
      <c r="T26" s="243"/>
      <c r="U26" s="243"/>
      <c r="V26" s="243"/>
      <c r="W26" s="243"/>
      <c r="X26" s="243"/>
      <c r="Y26" s="243"/>
      <c r="Z26" s="248" t="s">
        <v>26</v>
      </c>
      <c r="AA26" s="244"/>
      <c r="AB26" s="243"/>
    </row>
    <row r="27" spans="1:28" ht="12.75">
      <c r="A27" s="35"/>
      <c r="B27" s="29"/>
      <c r="C27" s="32"/>
      <c r="D27" s="30"/>
      <c r="E27" s="32"/>
      <c r="F27" s="32"/>
      <c r="J27" s="32"/>
      <c r="M27" s="30"/>
      <c r="N27" s="31"/>
      <c r="O27" s="31"/>
      <c r="Q27" s="30"/>
      <c r="R27" s="30"/>
      <c r="S27" s="30"/>
      <c r="T27" s="30"/>
      <c r="U27" s="30"/>
      <c r="V27" s="30"/>
      <c r="W27" s="30"/>
      <c r="X27" s="30"/>
      <c r="Y27" s="30"/>
      <c r="Z27" s="32"/>
      <c r="AA27" s="31"/>
      <c r="AB27" s="30"/>
    </row>
    <row r="28" spans="1:28" ht="12.75">
      <c r="A28" s="36"/>
      <c r="C28" s="34"/>
      <c r="D28" s="30"/>
      <c r="E28" s="30"/>
      <c r="F28" s="30"/>
      <c r="G28" s="30"/>
      <c r="I28" s="30"/>
      <c r="AA28" s="31"/>
      <c r="AB28" s="30"/>
    </row>
    <row r="29" spans="1:28" ht="12.75">
      <c r="A29" s="36"/>
      <c r="C29" s="34"/>
      <c r="D29" s="30"/>
      <c r="E29" s="30"/>
      <c r="F29" s="30"/>
      <c r="G29" s="30"/>
      <c r="I29" s="30"/>
      <c r="J29" s="30"/>
      <c r="K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B29" s="30"/>
    </row>
    <row r="30" spans="1:28" ht="12.75">
      <c r="A30" s="36"/>
      <c r="C30" s="34"/>
      <c r="D30" s="30"/>
      <c r="E30" s="30"/>
      <c r="F30" s="30"/>
      <c r="G30" s="30"/>
      <c r="I30" s="30"/>
      <c r="J30" s="30"/>
      <c r="K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  <c r="AB30" s="30"/>
    </row>
    <row r="31" spans="1:28" ht="12.75">
      <c r="A31" s="29"/>
      <c r="B31" s="37"/>
      <c r="C31" s="34"/>
      <c r="D31" s="30"/>
      <c r="E31" s="30"/>
      <c r="F31" s="30"/>
      <c r="G31" s="30"/>
      <c r="I31" s="30"/>
      <c r="J31" s="30"/>
      <c r="K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  <c r="AB31" s="30"/>
    </row>
    <row r="32" spans="1:28" ht="12.75">
      <c r="A32" s="29"/>
      <c r="B32" s="37"/>
      <c r="C32" s="34"/>
      <c r="D32" s="30"/>
      <c r="E32" s="30"/>
      <c r="F32" s="30"/>
      <c r="G32" s="30"/>
      <c r="I32" s="30"/>
      <c r="J32" s="30"/>
      <c r="K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  <c r="AB32" s="30"/>
    </row>
    <row r="33" spans="1:28" ht="12.75">
      <c r="A33" s="32"/>
      <c r="B33" s="38"/>
      <c r="D33" s="31"/>
      <c r="E33" s="31"/>
      <c r="F33" s="31"/>
      <c r="I33" s="31"/>
      <c r="J33" s="31"/>
      <c r="K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ht="12.75">
      <c r="B34" s="39"/>
    </row>
    <row r="35" ht="12.75">
      <c r="B35" s="39"/>
    </row>
    <row r="36" ht="12.75">
      <c r="B36" s="39"/>
    </row>
    <row r="37" ht="12.75">
      <c r="B37" s="39"/>
    </row>
    <row r="38" ht="12.75">
      <c r="B38" s="39"/>
    </row>
    <row r="39" ht="12.75">
      <c r="B39" s="39"/>
    </row>
    <row r="40" ht="12.75">
      <c r="B40" s="39"/>
    </row>
  </sheetData>
  <sheetProtection/>
  <mergeCells count="13">
    <mergeCell ref="E6:E7"/>
    <mergeCell ref="F6:F7"/>
    <mergeCell ref="G6:G7"/>
    <mergeCell ref="H6:H7"/>
    <mergeCell ref="I6:I7"/>
    <mergeCell ref="J6:L6"/>
    <mergeCell ref="M6:M7"/>
    <mergeCell ref="N6:AB6"/>
    <mergeCell ref="A5:AC5"/>
    <mergeCell ref="A6:A7"/>
    <mergeCell ref="B6:B7"/>
    <mergeCell ref="C6:C7"/>
    <mergeCell ref="D6:D7"/>
  </mergeCells>
  <printOptions horizontalCentered="1"/>
  <pageMargins left="0" right="0" top="0.5511811023622047" bottom="0.7480314960629921" header="0.31496062992125984" footer="0.31496062992125984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CDSP Gia 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Chi Hieu</dc:creator>
  <cp:keywords/>
  <dc:description/>
  <cp:lastModifiedBy>Huong Nguyen</cp:lastModifiedBy>
  <cp:lastPrinted>2019-08-23T02:52:11Z</cp:lastPrinted>
  <dcterms:created xsi:type="dcterms:W3CDTF">2011-06-13T02:27:58Z</dcterms:created>
  <dcterms:modified xsi:type="dcterms:W3CDTF">2019-08-23T13:55:53Z</dcterms:modified>
  <cp:category/>
  <cp:version/>
  <cp:contentType/>
  <cp:contentStatus/>
</cp:coreProperties>
</file>