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7520" windowHeight="7935"/>
  </bookViews>
  <sheets>
    <sheet name="bản" sheetId="1" r:id="rId1"/>
  </sheets>
  <definedNames>
    <definedName name="_xlnm.Print_Titles" localSheetId="0">bản!$1:$8</definedName>
  </definedNames>
  <calcPr calcId="144525"/>
</workbook>
</file>

<file path=xl/calcChain.xml><?xml version="1.0" encoding="utf-8"?>
<calcChain xmlns="http://schemas.openxmlformats.org/spreadsheetml/2006/main">
  <c r="G132" i="1" l="1"/>
  <c r="G129" i="1"/>
  <c r="K129" i="1" s="1"/>
  <c r="L129" i="1" s="1"/>
  <c r="G62" i="1"/>
  <c r="K62" i="1" s="1"/>
  <c r="L62" i="1" s="1"/>
  <c r="G60" i="1"/>
  <c r="G41" i="1"/>
  <c r="G154" i="1" l="1"/>
  <c r="K154" i="1" s="1"/>
  <c r="L154" i="1" s="1"/>
  <c r="G150" i="1"/>
  <c r="K150" i="1" s="1"/>
  <c r="L150" i="1" s="1"/>
  <c r="K140" i="1"/>
  <c r="L140" i="1" s="1"/>
  <c r="G55" i="1"/>
  <c r="G22" i="1" l="1"/>
  <c r="K22" i="1" s="1"/>
  <c r="L22" i="1" s="1"/>
  <c r="G30" i="1"/>
  <c r="K30" i="1" s="1"/>
  <c r="L30" i="1" s="1"/>
  <c r="G100" i="1"/>
  <c r="K100" i="1" s="1"/>
  <c r="L100" i="1" s="1"/>
  <c r="K144" i="1"/>
  <c r="L144" i="1" s="1"/>
  <c r="G13" i="1"/>
  <c r="K13" i="1" s="1"/>
  <c r="L13" i="1" s="1"/>
  <c r="K157" i="1"/>
  <c r="L157" i="1" s="1"/>
  <c r="G155" i="1"/>
  <c r="K155" i="1" l="1"/>
  <c r="L155" i="1" s="1"/>
  <c r="G84" i="1"/>
  <c r="G28" i="1" l="1"/>
  <c r="K28" i="1" s="1"/>
  <c r="L28" i="1" s="1"/>
  <c r="G19" i="1"/>
  <c r="G54" i="1"/>
  <c r="G52" i="1"/>
  <c r="G43" i="1"/>
  <c r="G111" i="1"/>
  <c r="K111" i="1" s="1"/>
  <c r="L111" i="1" s="1"/>
  <c r="G124" i="1"/>
  <c r="K124" i="1" s="1"/>
  <c r="L124" i="1" s="1"/>
  <c r="G121" i="1"/>
  <c r="G25" i="1"/>
  <c r="G83" i="1"/>
  <c r="G105" i="1"/>
  <c r="K105" i="1" s="1"/>
  <c r="L105" i="1" s="1"/>
  <c r="G108" i="1"/>
  <c r="G88" i="1"/>
  <c r="G94" i="1"/>
  <c r="G92" i="1"/>
  <c r="L92" i="1" s="1"/>
  <c r="G79" i="1"/>
  <c r="G82" i="1"/>
  <c r="G113" i="1"/>
  <c r="K113" i="1" s="1"/>
  <c r="L113" i="1" s="1"/>
  <c r="G120" i="1"/>
  <c r="G118" i="1"/>
  <c r="G109" i="1"/>
  <c r="K109" i="1" s="1"/>
  <c r="L109" i="1" s="1"/>
  <c r="G44" i="1"/>
  <c r="G39" i="1"/>
  <c r="G50" i="1"/>
  <c r="G48" i="1"/>
  <c r="G33" i="1"/>
  <c r="L33" i="1" s="1"/>
  <c r="G23" i="1"/>
  <c r="K23" i="1" s="1"/>
  <c r="L23" i="1" s="1"/>
  <c r="G58" i="1"/>
  <c r="K58" i="1" s="1"/>
  <c r="L58" i="1" s="1"/>
  <c r="G70" i="1"/>
  <c r="K70" i="1" s="1"/>
  <c r="L70" i="1" s="1"/>
  <c r="G59" i="1"/>
  <c r="K59" i="1" s="1"/>
  <c r="L59" i="1" s="1"/>
  <c r="G98" i="1"/>
  <c r="K98" i="1" s="1"/>
  <c r="L98" i="1" s="1"/>
  <c r="G101" i="1"/>
  <c r="K101" i="1" s="1"/>
  <c r="L101" i="1" s="1"/>
  <c r="G37" i="1"/>
  <c r="G103" i="1"/>
  <c r="K103" i="1" s="1"/>
  <c r="L103" i="1" s="1"/>
  <c r="G51" i="1"/>
  <c r="G38" i="1"/>
  <c r="G21" i="1"/>
  <c r="K21" i="1" s="1"/>
  <c r="L21" i="1" s="1"/>
  <c r="G14" i="1"/>
  <c r="K14" i="1" s="1"/>
  <c r="L14" i="1" s="1"/>
  <c r="G107" i="1"/>
  <c r="G135" i="1"/>
  <c r="G131" i="1"/>
  <c r="G72" i="1"/>
  <c r="G138" i="1"/>
  <c r="K138" i="1" s="1"/>
  <c r="L138" i="1" s="1"/>
  <c r="G95" i="1"/>
  <c r="K95" i="1" s="1"/>
  <c r="L95" i="1" s="1"/>
  <c r="G96" i="1"/>
  <c r="K96" i="1" s="1"/>
  <c r="L96" i="1" s="1"/>
  <c r="G147" i="1"/>
  <c r="G35" i="1"/>
  <c r="K35" i="1" s="1"/>
  <c r="L35" i="1" s="1"/>
  <c r="G31" i="1"/>
  <c r="K31" i="1" s="1"/>
  <c r="L31" i="1" s="1"/>
  <c r="G134" i="1"/>
  <c r="G53" i="1"/>
  <c r="G45" i="1"/>
  <c r="K45" i="1" s="1"/>
  <c r="L45" i="1" s="1"/>
  <c r="G10" i="1"/>
  <c r="K10" i="1" s="1"/>
  <c r="L10" i="1" s="1"/>
  <c r="G11" i="1"/>
  <c r="K11" i="1" s="1"/>
  <c r="L11" i="1" s="1"/>
  <c r="G12" i="1"/>
  <c r="K12" i="1" s="1"/>
  <c r="L12" i="1" s="1"/>
  <c r="G15" i="1"/>
  <c r="K15" i="1" s="1"/>
  <c r="L15" i="1" s="1"/>
  <c r="G16" i="1"/>
  <c r="K16" i="1" s="1"/>
  <c r="L16" i="1" s="1"/>
  <c r="G17" i="1"/>
  <c r="K17" i="1" s="1"/>
  <c r="L17" i="1" s="1"/>
  <c r="G18" i="1"/>
  <c r="G20" i="1"/>
  <c r="K20" i="1" s="1"/>
  <c r="L20" i="1" s="1"/>
  <c r="G24" i="1"/>
  <c r="G26" i="1"/>
  <c r="K26" i="1" s="1"/>
  <c r="L26" i="1" s="1"/>
  <c r="G27" i="1"/>
  <c r="K27" i="1" s="1"/>
  <c r="L27" i="1" s="1"/>
  <c r="G29" i="1"/>
  <c r="K29" i="1" s="1"/>
  <c r="L29" i="1" s="1"/>
  <c r="G32" i="1"/>
  <c r="K34" i="1"/>
  <c r="L34" i="1" s="1"/>
  <c r="G36" i="1"/>
  <c r="G40" i="1"/>
  <c r="K40" i="1" s="1"/>
  <c r="L40" i="1" s="1"/>
  <c r="K41" i="1"/>
  <c r="L41" i="1" s="1"/>
  <c r="G46" i="1"/>
  <c r="K46" i="1" s="1"/>
  <c r="L46" i="1" s="1"/>
  <c r="G47" i="1"/>
  <c r="G49" i="1"/>
  <c r="K55" i="1"/>
  <c r="L55" i="1" s="1"/>
  <c r="G56" i="1"/>
  <c r="K56" i="1" s="1"/>
  <c r="L56" i="1" s="1"/>
  <c r="K57" i="1"/>
  <c r="L57" i="1" s="1"/>
  <c r="K60" i="1"/>
  <c r="L60" i="1" s="1"/>
  <c r="G61" i="1"/>
  <c r="K61" i="1" s="1"/>
  <c r="L61" i="1" s="1"/>
  <c r="G63" i="1"/>
  <c r="K63" i="1" s="1"/>
  <c r="L63" i="1" s="1"/>
  <c r="K64" i="1"/>
  <c r="L64" i="1" s="1"/>
  <c r="G65" i="1"/>
  <c r="K65" i="1" s="1"/>
  <c r="L65" i="1" s="1"/>
  <c r="G66" i="1"/>
  <c r="K66" i="1" s="1"/>
  <c r="L66" i="1" s="1"/>
  <c r="G67" i="1"/>
  <c r="K67" i="1" s="1"/>
  <c r="L67" i="1" s="1"/>
  <c r="G68" i="1"/>
  <c r="K68" i="1" s="1"/>
  <c r="L68" i="1" s="1"/>
  <c r="G69" i="1"/>
  <c r="K69" i="1" s="1"/>
  <c r="L69" i="1" s="1"/>
  <c r="G71" i="1"/>
  <c r="G73" i="1"/>
  <c r="K73" i="1" s="1"/>
  <c r="L73" i="1" s="1"/>
  <c r="G74" i="1"/>
  <c r="K74" i="1" s="1"/>
  <c r="L74" i="1" s="1"/>
  <c r="G75" i="1"/>
  <c r="K75" i="1" s="1"/>
  <c r="L75" i="1" s="1"/>
  <c r="G76" i="1"/>
  <c r="K76" i="1" s="1"/>
  <c r="L76" i="1" s="1"/>
  <c r="G77" i="1"/>
  <c r="K77" i="1" s="1"/>
  <c r="L77" i="1" s="1"/>
  <c r="G78" i="1"/>
  <c r="K80" i="1"/>
  <c r="L80" i="1" s="1"/>
  <c r="G81" i="1"/>
  <c r="G85" i="1"/>
  <c r="K85" i="1" s="1"/>
  <c r="L85" i="1" s="1"/>
  <c r="G86" i="1"/>
  <c r="K86" i="1" s="1"/>
  <c r="L86" i="1" s="1"/>
  <c r="G87" i="1"/>
  <c r="K87" i="1" s="1"/>
  <c r="L87" i="1" s="1"/>
  <c r="G90" i="1"/>
  <c r="K90" i="1" s="1"/>
  <c r="L90" i="1" s="1"/>
  <c r="G91" i="1"/>
  <c r="G97" i="1"/>
  <c r="K97" i="1" s="1"/>
  <c r="L97" i="1" s="1"/>
  <c r="G99" i="1"/>
  <c r="K99" i="1" s="1"/>
  <c r="L99" i="1" s="1"/>
  <c r="G102" i="1"/>
  <c r="K102" i="1" s="1"/>
  <c r="L102" i="1" s="1"/>
  <c r="G104" i="1"/>
  <c r="K104" i="1" s="1"/>
  <c r="L104" i="1" s="1"/>
  <c r="G106" i="1"/>
  <c r="K106" i="1" s="1"/>
  <c r="L106" i="1" s="1"/>
  <c r="G110" i="1"/>
  <c r="K110" i="1" s="1"/>
  <c r="L110" i="1" s="1"/>
  <c r="G112" i="1"/>
  <c r="K112" i="1" s="1"/>
  <c r="L112" i="1" s="1"/>
  <c r="G114" i="1"/>
  <c r="K114" i="1" s="1"/>
  <c r="L114" i="1" s="1"/>
  <c r="G115" i="1"/>
  <c r="K115" i="1" s="1"/>
  <c r="L115" i="1" s="1"/>
  <c r="G116" i="1"/>
  <c r="K116" i="1" s="1"/>
  <c r="L116" i="1" s="1"/>
  <c r="G117" i="1"/>
  <c r="G119" i="1"/>
  <c r="K119" i="1" s="1"/>
  <c r="L119" i="1" s="1"/>
  <c r="G122" i="1"/>
  <c r="K122" i="1" s="1"/>
  <c r="L122" i="1" s="1"/>
  <c r="G123" i="1"/>
  <c r="K123" i="1" s="1"/>
  <c r="L123" i="1" s="1"/>
  <c r="G125" i="1"/>
  <c r="K125" i="1" s="1"/>
  <c r="L125" i="1" s="1"/>
  <c r="G126" i="1"/>
  <c r="K126" i="1" s="1"/>
  <c r="L126" i="1" s="1"/>
  <c r="G127" i="1"/>
  <c r="K127" i="1" s="1"/>
  <c r="L127" i="1" s="1"/>
  <c r="G128" i="1"/>
  <c r="K128" i="1" s="1"/>
  <c r="L128" i="1" s="1"/>
  <c r="G130" i="1"/>
  <c r="K130" i="1" s="1"/>
  <c r="L130" i="1" s="1"/>
  <c r="G133" i="1"/>
  <c r="G93" i="1"/>
  <c r="G137" i="1"/>
  <c r="K137" i="1" s="1"/>
  <c r="L137" i="1" s="1"/>
  <c r="G139" i="1"/>
  <c r="K139" i="1" s="1"/>
  <c r="L139" i="1" s="1"/>
  <c r="G142" i="1"/>
  <c r="K142" i="1" s="1"/>
  <c r="L142" i="1" s="1"/>
  <c r="G143" i="1"/>
  <c r="K143" i="1" s="1"/>
  <c r="L143" i="1" s="1"/>
  <c r="G145" i="1"/>
  <c r="K145" i="1" s="1"/>
  <c r="L145" i="1" s="1"/>
  <c r="G146" i="1"/>
  <c r="G148" i="1"/>
  <c r="K148" i="1" s="1"/>
  <c r="L148" i="1" s="1"/>
  <c r="G149" i="1"/>
  <c r="K149" i="1" s="1"/>
  <c r="L149" i="1" s="1"/>
  <c r="G151" i="1"/>
  <c r="K151" i="1" s="1"/>
  <c r="L151" i="1" s="1"/>
  <c r="G152" i="1"/>
  <c r="K152" i="1" s="1"/>
  <c r="L152" i="1" s="1"/>
  <c r="G153" i="1"/>
  <c r="K153" i="1" s="1"/>
  <c r="L153" i="1" s="1"/>
  <c r="G156" i="1"/>
  <c r="K42" i="1"/>
  <c r="L42" i="1" s="1"/>
  <c r="G9" i="1"/>
  <c r="K120" i="1" l="1"/>
  <c r="K43" i="1"/>
  <c r="L43" i="1" s="1"/>
  <c r="K93" i="1"/>
  <c r="L93" i="1" s="1"/>
  <c r="K107" i="1"/>
  <c r="L107" i="1" s="1"/>
  <c r="L120" i="1"/>
  <c r="K131" i="1"/>
  <c r="L131" i="1" s="1"/>
  <c r="K88" i="1"/>
  <c r="L88" i="1" s="1"/>
  <c r="K78" i="1"/>
  <c r="L78" i="1" s="1"/>
  <c r="K91" i="1"/>
  <c r="L91" i="1" s="1"/>
  <c r="K117" i="1"/>
  <c r="L117" i="1" s="1"/>
  <c r="K81" i="1"/>
  <c r="L81" i="1" s="1"/>
  <c r="K53" i="1"/>
  <c r="L53" i="1" s="1"/>
  <c r="K38" i="1"/>
  <c r="L38" i="1" s="1"/>
  <c r="K49" i="1"/>
  <c r="L49" i="1" s="1"/>
  <c r="K32" i="1"/>
  <c r="L32" i="1" s="1"/>
  <c r="K51" i="1"/>
  <c r="L51" i="1" s="1"/>
  <c r="K47" i="1"/>
  <c r="L47" i="1" s="1"/>
  <c r="K36" i="1"/>
  <c r="L36" i="1" s="1"/>
  <c r="K83" i="1"/>
  <c r="L83" i="1" s="1"/>
  <c r="K146" i="1"/>
  <c r="L146" i="1" s="1"/>
  <c r="K18" i="1"/>
  <c r="L18" i="1" s="1"/>
  <c r="K135" i="1"/>
  <c r="L135" i="1" s="1"/>
  <c r="K24" i="1"/>
  <c r="L24" i="1" s="1"/>
  <c r="K71" i="1"/>
  <c r="L71" i="1" s="1"/>
  <c r="K133" i="1"/>
  <c r="L133" i="1" s="1"/>
  <c r="K9" i="1"/>
  <c r="L9" i="1" s="1"/>
</calcChain>
</file>

<file path=xl/sharedStrings.xml><?xml version="1.0" encoding="utf-8"?>
<sst xmlns="http://schemas.openxmlformats.org/spreadsheetml/2006/main" count="379" uniqueCount="213">
  <si>
    <t>TRƯỜNG CAO ĐẲNG SƯ PHẠM GIA LAI</t>
  </si>
  <si>
    <t>CỘNG HÒA XÃ HỘI CHỦ NGHĨA VIỆT NAM</t>
  </si>
  <si>
    <t>Độc lập - Tự do - Hạnh phúc</t>
  </si>
  <si>
    <t>BẢNG TỔNG HỢP SỐ GIỜ GIẢM ĐỊNH MỨC DO KIÊM NHIỆM, HƯỞNG CHẾ ĐỘ CHÍNH SÁCH</t>
  </si>
  <si>
    <t>STT</t>
  </si>
  <si>
    <t>HỌ VÀ TÊN</t>
  </si>
  <si>
    <t>Định mức chuẩn/
năm học</t>
  </si>
  <si>
    <t>Kiêm nhiệm (1)</t>
  </si>
  <si>
    <t>Chế độ, chính sách</t>
  </si>
  <si>
    <t>Tổng số 
giờ giảm
ĐM</t>
  </si>
  <si>
    <t>Số giờ  ĐM
còn
  thực hiện</t>
  </si>
  <si>
    <t>Ghi
 chú</t>
  </si>
  <si>
    <t xml:space="preserve">Công
 việc   </t>
  </si>
  <si>
    <t>Tỷ lệ
giảm
ĐM (%)</t>
  </si>
  <si>
    <t>Thời 
gian
(tháng)</t>
  </si>
  <si>
    <t xml:space="preserve"> số giờ 
được giảm</t>
  </si>
  <si>
    <t>Chế độ 
được hưởng</t>
  </si>
  <si>
    <t>Thời
 gian 
hưởng 
(tháng)</t>
  </si>
  <si>
    <t>Số giờ được
giảm</t>
  </si>
  <si>
    <t>Trịnh Đào Chiến</t>
  </si>
  <si>
    <t>Hiệu trưởng</t>
  </si>
  <si>
    <t>Lê Quốc Trọng</t>
  </si>
  <si>
    <t>Trưởng ban</t>
  </si>
  <si>
    <t>Phan Ngọc Thạnh</t>
  </si>
  <si>
    <t>Trưởng bộ môn</t>
  </si>
  <si>
    <t>Nguyễn Quốc Trịnh</t>
  </si>
  <si>
    <t>Chủ nhiệm</t>
  </si>
  <si>
    <t>Phạm Trung Thiện</t>
  </si>
  <si>
    <t>Trưởng khoa</t>
  </si>
  <si>
    <t>Bùi Thị Nam Trân</t>
  </si>
  <si>
    <t>CBPB</t>
  </si>
  <si>
    <t>Đặng Thông Huề</t>
  </si>
  <si>
    <t>Phó trưởng khoa</t>
  </si>
  <si>
    <t>Ngô Võ Thạnh</t>
  </si>
  <si>
    <t>Phó Trưởng phòng</t>
  </si>
  <si>
    <t>Phụ trách phòng</t>
  </si>
  <si>
    <t>Nguyễn Thị Mỹ Dung</t>
  </si>
  <si>
    <t>Nguyễn Khoa Diệu Thảo</t>
  </si>
  <si>
    <t>Thân Thị Phương</t>
  </si>
  <si>
    <t>Nguyễn Thị Thanh Nga</t>
  </si>
  <si>
    <t>Phan Thị Bích Hà</t>
  </si>
  <si>
    <t>Nguyễn Anh Khoa</t>
  </si>
  <si>
    <t>Nguyễn Thị Thu Hà</t>
  </si>
  <si>
    <t>Phó Hiệu trưởng</t>
  </si>
  <si>
    <t>Nguyễn Thị Hằng Nga</t>
  </si>
  <si>
    <t>Nguyễn Từ Sinh</t>
  </si>
  <si>
    <t>Lâm Thị Bích Trân</t>
  </si>
  <si>
    <t>Nguyễn Văn Bảo</t>
  </si>
  <si>
    <t>Nguyễn Mạnh Trường</t>
  </si>
  <si>
    <t>Trợ lý</t>
  </si>
  <si>
    <t>1 tháng</t>
  </si>
  <si>
    <t>Nguyễn Thành Dương</t>
  </si>
  <si>
    <t>Chủ nhiệm năm 1</t>
  </si>
  <si>
    <t>Nguyễn Thị Hằng</t>
  </si>
  <si>
    <t>Võ Quốc Đạt</t>
  </si>
  <si>
    <t>Trương Thị Thế Quang</t>
  </si>
  <si>
    <t>Nguyễn Thanh Hương</t>
  </si>
  <si>
    <t>Vũ Chí Hiếu</t>
  </si>
  <si>
    <t>Thái Thị Trà My</t>
  </si>
  <si>
    <t>Lưu Thiện Đại</t>
  </si>
  <si>
    <t>Võ Thanh Hải</t>
  </si>
  <si>
    <t>Võ Thị Huyền</t>
  </si>
  <si>
    <t>Lê Thị Tuyết</t>
  </si>
  <si>
    <t>Đỗ Thị Thu Hà</t>
  </si>
  <si>
    <t>Đỗ Thị Bạch Tuyết</t>
  </si>
  <si>
    <t>Tổ trưởng CĐ</t>
  </si>
  <si>
    <t>Trần Thị Thúy Hà</t>
  </si>
  <si>
    <t>Bùi Phạm Anh Triết</t>
  </si>
  <si>
    <t>Lê Văn Bình</t>
  </si>
  <si>
    <t>Đi học</t>
  </si>
  <si>
    <t>Hồ Đình Tuấn</t>
  </si>
  <si>
    <t>Nguyễn Hồng Ích</t>
  </si>
  <si>
    <t>Nguyễn Văn Dương</t>
  </si>
  <si>
    <t>Nguyễn Rạng Đông</t>
  </si>
  <si>
    <t>Phó Trưởng ban</t>
  </si>
  <si>
    <t>Nguyễn Tuấn Cường</t>
  </si>
  <si>
    <t>Nguyễn Văn Lãm</t>
  </si>
  <si>
    <t>Nguyễn Văn Tú</t>
  </si>
  <si>
    <t>Phạm Thế Chính</t>
  </si>
  <si>
    <t>Nguyễn Hồng Cường</t>
  </si>
  <si>
    <t>Trần Văn Phê</t>
  </si>
  <si>
    <t>Trưởng phòng</t>
  </si>
  <si>
    <t>Võ Nguyên Lộc</t>
  </si>
  <si>
    <t>Nguyễn Văn Điền</t>
  </si>
  <si>
    <t>Cao Duy Lĩnh</t>
  </si>
  <si>
    <t>Đinh Văn Luận</t>
  </si>
  <si>
    <t>Trần Công Tịnh</t>
  </si>
  <si>
    <t>Hồ Ngọc Khải</t>
  </si>
  <si>
    <t>Nguyễn Mạnh Hiền</t>
  </si>
  <si>
    <t>Nguyễn Phú Quốc</t>
  </si>
  <si>
    <t>Chu Thanh Dũng</t>
  </si>
  <si>
    <t>Trưởng khoa</t>
  </si>
  <si>
    <t>Đinh Thị Mỹ Hằng</t>
  </si>
  <si>
    <t>TTCM</t>
  </si>
  <si>
    <t>Hoàng Cửu Thùy Uyên</t>
  </si>
  <si>
    <t>Lê Bá Tiến</t>
  </si>
  <si>
    <t>Nguyễn Thị Ánh Ngọc</t>
  </si>
  <si>
    <t>Lê Quang Sơn</t>
  </si>
  <si>
    <t>Trưởng phòng</t>
  </si>
  <si>
    <t>Lê Thanh Sơn</t>
  </si>
  <si>
    <t>Tạ Thị Bích Liên</t>
  </si>
  <si>
    <t>CB P.ban</t>
  </si>
  <si>
    <t>Nguyễn Thị Mỹ Vân</t>
  </si>
  <si>
    <t>Phan Gia</t>
  </si>
  <si>
    <t>Võ Thị Thoa</t>
  </si>
  <si>
    <t>Phó Trưởng khoa</t>
  </si>
  <si>
    <t>Đặng Thị Thu Hiệp</t>
  </si>
  <si>
    <t>Nguyễn Thị Ái Nhi</t>
  </si>
  <si>
    <t>Nguyễn Thị Hạnh</t>
  </si>
  <si>
    <t>Phụ trách khoa</t>
  </si>
  <si>
    <t>Lê Thị  Thơm</t>
  </si>
  <si>
    <t>Nguyễn Thị Hòa Hiệp</t>
  </si>
  <si>
    <t>Phụ trách bộ môn</t>
  </si>
  <si>
    <t>Phạm Thị Vân</t>
  </si>
  <si>
    <t>Võ Thị Minh Tâm</t>
  </si>
  <si>
    <t>Phan Thanh Trúc</t>
  </si>
  <si>
    <t>Hà Trung Sơn</t>
  </si>
  <si>
    <t>Nguyễn Thị A Mí</t>
  </si>
  <si>
    <t>Nguyễn Thị Thu Thủy</t>
  </si>
  <si>
    <t>Phan Thị Thu Hà</t>
  </si>
  <si>
    <t>Phạm Thanh Mỹ</t>
  </si>
  <si>
    <t>Võ Văn Thanh</t>
  </si>
  <si>
    <t>Trần Anh Huy</t>
  </si>
  <si>
    <t>Trần Ngọc Thanh</t>
  </si>
  <si>
    <t>Trần Thị Kim Chi</t>
  </si>
  <si>
    <t>Huỳnh Thị Nhân Hiếu</t>
  </si>
  <si>
    <t>Mai Thị Thu Hương</t>
  </si>
  <si>
    <t>Nguyễn Thanh Nga</t>
  </si>
  <si>
    <t>Nguyễn Thị Thúy Ái</t>
  </si>
  <si>
    <t>Lê Thái Bảo</t>
  </si>
  <si>
    <t>Trịnh Thị Hồng Vân</t>
  </si>
  <si>
    <t>Trương Thị Cẩm Ngọc</t>
  </si>
  <si>
    <t>Lê Thị Bích Thủy</t>
  </si>
  <si>
    <t>Nguyễn Mai Sương</t>
  </si>
  <si>
    <t>Đoàn Nguyễn Nghi Nghi</t>
  </si>
  <si>
    <t>Vũ Thị Thu Trinh</t>
  </si>
  <si>
    <t>Lê Như Thiện</t>
  </si>
  <si>
    <t>Lê Văn Tám</t>
  </si>
  <si>
    <t>Phạm Thị Minh Hòa</t>
  </si>
  <si>
    <t>Lê Thị Xuân</t>
  </si>
  <si>
    <t>Hồ Mộng Hùng</t>
  </si>
  <si>
    <t>Lê Xuân Dũng</t>
  </si>
  <si>
    <t>Nguyễn Tiến Dũng</t>
  </si>
  <si>
    <t>Nguyễn Lê Quân</t>
  </si>
  <si>
    <t>Nguyễn Thị Hằng.</t>
  </si>
  <si>
    <t>Hồ Thị Thanh Hiền</t>
  </si>
  <si>
    <t>Võ Thị Kiều Trinh</t>
  </si>
  <si>
    <t>Nguyễn Thị Ngọc Trinh</t>
  </si>
  <si>
    <t>Hoàng Ngọc Phong</t>
  </si>
  <si>
    <t>Phó CT hội SV</t>
  </si>
  <si>
    <t>Phạm Thị Thanh Hà</t>
  </si>
  <si>
    <t>Phó Trưởng BM</t>
  </si>
  <si>
    <t>Lê Thị Mỹ Vân</t>
  </si>
  <si>
    <t>Mai Văn Quý</t>
  </si>
  <si>
    <t>Bí thư ĐT</t>
  </si>
  <si>
    <t>Trần Thị Ngọc Bích</t>
  </si>
  <si>
    <t>Phó trưởng BM</t>
  </si>
  <si>
    <t>Trần Thị Thu Vân</t>
  </si>
  <si>
    <t>Phụ trách BM</t>
  </si>
  <si>
    <t>Hồ Cao Sơn</t>
  </si>
  <si>
    <t>Phạm Quỳnh Lam</t>
  </si>
  <si>
    <t>Đặng Thị Thùy Linh</t>
  </si>
  <si>
    <t>Vương Thị Luận</t>
  </si>
  <si>
    <t>Trần Thị Điều</t>
  </si>
  <si>
    <t>Phòng TCCB</t>
  </si>
  <si>
    <t xml:space="preserve">Chủ nhiệm </t>
  </si>
  <si>
    <t>Đi học đối tượng 2</t>
  </si>
  <si>
    <t>Huấn luyện tự vệ</t>
  </si>
  <si>
    <t xml:space="preserve">Tập sự </t>
  </si>
  <si>
    <t>Bùi Thị Kim Ngân</t>
  </si>
  <si>
    <t>Nguyễn Văn Minh</t>
  </si>
  <si>
    <t>Nghỉ hưu từ 1/3/2018</t>
  </si>
  <si>
    <t>Lưu Thị Xuân Hương</t>
  </si>
  <si>
    <t>Nguyễn Thị Như Hoa</t>
  </si>
  <si>
    <t>Nguyễn Văn Long</t>
  </si>
  <si>
    <t>Chuyển công tác 15/2/2018</t>
  </si>
  <si>
    <t>Nguyễn Thị Tuyết</t>
  </si>
  <si>
    <t>Bổ sung lịch</t>
  </si>
  <si>
    <t>Đi học TCLL CT</t>
  </si>
  <si>
    <t>5 tháng</t>
  </si>
  <si>
    <t>10 tháng</t>
  </si>
  <si>
    <t>Đi học từ 01/04/2018</t>
  </si>
  <si>
    <t>3 tháng</t>
  </si>
  <si>
    <t>Nghỉ hưu từ 1/1/2018</t>
  </si>
  <si>
    <t>5.5 tháng</t>
  </si>
  <si>
    <t>Đi học từ 1/5/2018</t>
  </si>
  <si>
    <t>2 tháng</t>
  </si>
  <si>
    <t>4 tháng</t>
  </si>
  <si>
    <t>4.5 tháng</t>
  </si>
  <si>
    <t>Đi học cao học</t>
  </si>
  <si>
    <t>9 tháng</t>
  </si>
  <si>
    <t>Đi học từ 6/9/2017</t>
  </si>
  <si>
    <t>Đi học về từ 17/1/2018</t>
  </si>
  <si>
    <t>Nghỉ không hưởng lương</t>
  </si>
  <si>
    <t>Con nhỏ 15/8-30/10/17</t>
  </si>
  <si>
    <t>2.5 tháng</t>
  </si>
  <si>
    <t>nghỉ sinh trùng hè</t>
  </si>
  <si>
    <t>Nghỉ sinh 15/8-2/2/2018</t>
  </si>
  <si>
    <t>Con nhỏ  2/2-30/6/2018</t>
  </si>
  <si>
    <t>Đi học cao học từ 1/12/16</t>
  </si>
  <si>
    <t>Nghỉ sinh 1/2/2018</t>
  </si>
  <si>
    <t>Nguyễn Thị Tú Quyên</t>
  </si>
  <si>
    <t>Nghỉ việc không lương 1/10/17</t>
  </si>
  <si>
    <t>8.5 tháng</t>
  </si>
  <si>
    <t>Sinh 2, trùng hè</t>
  </si>
  <si>
    <t>Nghỉ sinh 15/8-13/11/2017</t>
  </si>
  <si>
    <t>Con nhỏ 13/11-01/4/2018</t>
  </si>
  <si>
    <t>Con nhỏ 15/8-1/1/18</t>
  </si>
  <si>
    <t>Kiêm nhiệm 2 dùng để bù định mức còn thiếu, phần vượt định mức không tính thừa giờ</t>
  </si>
  <si>
    <t>Nghỉ không lương</t>
  </si>
  <si>
    <t>Trưởng ban TTND</t>
  </si>
  <si>
    <t>5 ngày</t>
  </si>
  <si>
    <t>Năm học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</si>
</sst>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2" fillId="0" borderId="0" xfId="1" applyFont="1" applyBorder="1"/>
    <xf numFmtId="0" fontId="5" fillId="0" borderId="0" xfId="1" applyFont="1" applyBorder="1" applyAlignment="1">
      <alignment horizontal="left" vertical="center"/>
    </xf>
    <xf numFmtId="0" fontId="3" fillId="0" borderId="0" xfId="1" applyFont="1" applyBorder="1"/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6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2" xfId="0" applyFont="1" applyFill="1" applyBorder="1" applyAlignment="1">
      <alignment horizontal="left"/>
    </xf>
    <xf numFmtId="0" fontId="8" fillId="0" borderId="2" xfId="0" quotePrefix="1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2" xfId="0" quotePrefix="1" applyNumberFormat="1" applyFont="1" applyBorder="1" applyAlignment="1">
      <alignment horizontal="left" vertical="center"/>
    </xf>
    <xf numFmtId="9" fontId="8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/>
    <xf numFmtId="0" fontId="8" fillId="0" borderId="2" xfId="1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2" xfId="0" applyFont="1" applyBorder="1"/>
    <xf numFmtId="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quotePrefix="1" applyNumberFormat="1" applyFont="1" applyBorder="1" applyAlignment="1">
      <alignment horizontal="center" vertical="center"/>
    </xf>
    <xf numFmtId="0" fontId="8" fillId="0" borderId="2" xfId="0" quotePrefix="1" applyNumberFormat="1" applyFont="1" applyBorder="1" applyAlignment="1">
      <alignment horizontal="left" vertical="center"/>
    </xf>
    <xf numFmtId="0" fontId="8" fillId="0" borderId="2" xfId="0" quotePrefix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9525</xdr:rowOff>
    </xdr:from>
    <xdr:to>
      <xdr:col>3</xdr:col>
      <xdr:colOff>561975</xdr:colOff>
      <xdr:row>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24025" y="200025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981075</xdr:colOff>
      <xdr:row>2</xdr:row>
      <xdr:rowOff>9525</xdr:rowOff>
    </xdr:from>
    <xdr:to>
      <xdr:col>10</xdr:col>
      <xdr:colOff>400050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438775" y="390525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workbookViewId="0">
      <selection activeCell="A4" sqref="A4:M4"/>
    </sheetView>
  </sheetViews>
  <sheetFormatPr defaultRowHeight="15" x14ac:dyDescent="0.25"/>
  <cols>
    <col min="1" max="1" width="4.7109375" style="1" customWidth="1"/>
    <col min="2" max="2" width="20.42578125" style="44" customWidth="1"/>
    <col min="3" max="3" width="7" style="1" customWidth="1"/>
    <col min="4" max="4" width="15.28515625" style="41" customWidth="1"/>
    <col min="5" max="5" width="7" style="41" customWidth="1"/>
    <col min="6" max="6" width="6.85546875" style="41" customWidth="1"/>
    <col min="7" max="7" width="5.5703125" style="1" customWidth="1"/>
    <col min="8" max="8" width="18.5703125" style="43" customWidth="1"/>
    <col min="9" max="9" width="8.42578125" style="41" customWidth="1"/>
    <col min="10" max="10" width="5.7109375" style="41" customWidth="1"/>
    <col min="11" max="11" width="6.140625" style="1" customWidth="1"/>
    <col min="12" max="12" width="7.5703125" style="1" customWidth="1"/>
    <col min="13" max="13" width="16.140625" style="7" customWidth="1"/>
    <col min="14" max="16384" width="9.140625" style="1"/>
  </cols>
  <sheetData>
    <row r="1" spans="1:14" x14ac:dyDescent="0.25">
      <c r="A1" s="54" t="s">
        <v>0</v>
      </c>
      <c r="B1" s="54"/>
      <c r="C1" s="54"/>
      <c r="D1" s="54"/>
      <c r="E1" s="54"/>
      <c r="F1" s="54"/>
      <c r="G1" s="55" t="s">
        <v>1</v>
      </c>
      <c r="H1" s="55"/>
      <c r="I1" s="55"/>
      <c r="J1" s="55"/>
      <c r="K1" s="55"/>
      <c r="L1" s="55"/>
      <c r="M1" s="55"/>
    </row>
    <row r="2" spans="1:14" x14ac:dyDescent="0.25">
      <c r="A2" s="56"/>
      <c r="B2" s="56"/>
      <c r="C2" s="56"/>
      <c r="D2" s="56"/>
      <c r="E2" s="56"/>
      <c r="F2" s="56"/>
      <c r="G2" s="55" t="s">
        <v>2</v>
      </c>
      <c r="H2" s="55"/>
      <c r="I2" s="55"/>
      <c r="J2" s="55"/>
      <c r="K2" s="55"/>
      <c r="L2" s="55"/>
      <c r="M2" s="55"/>
    </row>
    <row r="3" spans="1:14" ht="6.75" customHeight="1" x14ac:dyDescent="0.25">
      <c r="A3" s="2"/>
      <c r="B3" s="3"/>
      <c r="C3" s="4"/>
      <c r="D3" s="51"/>
      <c r="E3" s="51"/>
      <c r="F3" s="51"/>
      <c r="G3" s="4"/>
      <c r="H3" s="5"/>
      <c r="I3" s="50"/>
      <c r="J3" s="50"/>
      <c r="K3" s="4"/>
      <c r="L3" s="6"/>
    </row>
    <row r="4" spans="1:14" ht="18.75" customHeight="1" x14ac:dyDescent="0.2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11.25" customHeight="1" x14ac:dyDescent="0.25">
      <c r="A5" s="53" t="s">
        <v>212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4.5" customHeight="1" x14ac:dyDescent="0.25">
      <c r="A6" s="8"/>
      <c r="B6" s="9"/>
      <c r="C6" s="49"/>
      <c r="D6" s="8"/>
      <c r="E6" s="8"/>
      <c r="F6" s="8"/>
      <c r="G6" s="8"/>
      <c r="H6" s="10"/>
      <c r="I6" s="8"/>
      <c r="J6" s="8"/>
      <c r="K6" s="8"/>
      <c r="L6" s="8"/>
    </row>
    <row r="7" spans="1:14" ht="21" customHeight="1" x14ac:dyDescent="0.25">
      <c r="A7" s="58" t="s">
        <v>4</v>
      </c>
      <c r="B7" s="58" t="s">
        <v>5</v>
      </c>
      <c r="C7" s="59" t="s">
        <v>6</v>
      </c>
      <c r="D7" s="58" t="s">
        <v>7</v>
      </c>
      <c r="E7" s="58"/>
      <c r="F7" s="58"/>
      <c r="G7" s="58"/>
      <c r="H7" s="58" t="s">
        <v>8</v>
      </c>
      <c r="I7" s="58"/>
      <c r="J7" s="58"/>
      <c r="K7" s="59" t="s">
        <v>9</v>
      </c>
      <c r="L7" s="59" t="s">
        <v>10</v>
      </c>
      <c r="M7" s="60" t="s">
        <v>11</v>
      </c>
    </row>
    <row r="8" spans="1:14" ht="52.5" customHeight="1" x14ac:dyDescent="0.25">
      <c r="A8" s="58"/>
      <c r="B8" s="58"/>
      <c r="C8" s="59"/>
      <c r="D8" s="11" t="s">
        <v>12</v>
      </c>
      <c r="E8" s="12" t="s">
        <v>13</v>
      </c>
      <c r="F8" s="11" t="s">
        <v>14</v>
      </c>
      <c r="G8" s="12" t="s">
        <v>15</v>
      </c>
      <c r="H8" s="13" t="s">
        <v>16</v>
      </c>
      <c r="I8" s="14" t="s">
        <v>17</v>
      </c>
      <c r="J8" s="12" t="s">
        <v>18</v>
      </c>
      <c r="K8" s="59"/>
      <c r="L8" s="58"/>
      <c r="M8" s="61"/>
    </row>
    <row r="9" spans="1:14" ht="18.75" customHeight="1" x14ac:dyDescent="0.25">
      <c r="A9" s="15">
        <v>1</v>
      </c>
      <c r="B9" s="48" t="s">
        <v>19</v>
      </c>
      <c r="C9" s="16">
        <v>270</v>
      </c>
      <c r="D9" s="17" t="s">
        <v>20</v>
      </c>
      <c r="E9" s="18">
        <v>0.85</v>
      </c>
      <c r="F9" s="16">
        <v>10</v>
      </c>
      <c r="G9" s="19">
        <f>(C9*E9)/10*F9</f>
        <v>229.5</v>
      </c>
      <c r="H9" s="20"/>
      <c r="I9" s="21"/>
      <c r="J9" s="22"/>
      <c r="K9" s="23">
        <f>J9+G9</f>
        <v>229.5</v>
      </c>
      <c r="L9" s="23">
        <f>C9-K9</f>
        <v>40.5</v>
      </c>
      <c r="M9" s="24"/>
      <c r="N9" s="25"/>
    </row>
    <row r="10" spans="1:14" ht="16.5" customHeight="1" x14ac:dyDescent="0.25">
      <c r="A10" s="15">
        <v>2</v>
      </c>
      <c r="B10" s="48" t="s">
        <v>21</v>
      </c>
      <c r="C10" s="16">
        <v>270</v>
      </c>
      <c r="D10" s="17" t="s">
        <v>22</v>
      </c>
      <c r="E10" s="18">
        <v>0.75</v>
      </c>
      <c r="F10" s="16">
        <v>10</v>
      </c>
      <c r="G10" s="19">
        <f t="shared" ref="G10:G91" si="0">(C10*E10)/10*F10</f>
        <v>202.5</v>
      </c>
      <c r="H10" s="20"/>
      <c r="I10" s="21"/>
      <c r="J10" s="22"/>
      <c r="K10" s="23">
        <f t="shared" ref="K10:K87" si="1">J10+G10</f>
        <v>202.5</v>
      </c>
      <c r="L10" s="23">
        <f t="shared" ref="L10:L87" si="2">C10-K10</f>
        <v>67.5</v>
      </c>
      <c r="M10" s="24"/>
      <c r="N10" s="25"/>
    </row>
    <row r="11" spans="1:14" ht="16.5" customHeight="1" x14ac:dyDescent="0.25">
      <c r="A11" s="15">
        <v>3</v>
      </c>
      <c r="B11" s="48" t="s">
        <v>23</v>
      </c>
      <c r="C11" s="16">
        <v>270</v>
      </c>
      <c r="D11" s="16" t="s">
        <v>24</v>
      </c>
      <c r="E11" s="18">
        <v>0.2</v>
      </c>
      <c r="F11" s="16">
        <v>10</v>
      </c>
      <c r="G11" s="19">
        <f t="shared" si="0"/>
        <v>54</v>
      </c>
      <c r="H11" s="20"/>
      <c r="I11" s="21"/>
      <c r="J11" s="22"/>
      <c r="K11" s="23">
        <f t="shared" si="1"/>
        <v>54</v>
      </c>
      <c r="L11" s="23">
        <f t="shared" si="2"/>
        <v>216</v>
      </c>
      <c r="M11" s="24"/>
      <c r="N11" s="25"/>
    </row>
    <row r="12" spans="1:14" ht="16.5" customHeight="1" x14ac:dyDescent="0.25">
      <c r="A12" s="15">
        <v>4</v>
      </c>
      <c r="B12" s="48" t="s">
        <v>25</v>
      </c>
      <c r="C12" s="16">
        <v>270</v>
      </c>
      <c r="D12" s="16" t="s">
        <v>26</v>
      </c>
      <c r="E12" s="18">
        <v>0.15</v>
      </c>
      <c r="F12" s="16">
        <v>10</v>
      </c>
      <c r="G12" s="19">
        <f t="shared" si="0"/>
        <v>40.5</v>
      </c>
      <c r="H12" s="20" t="s">
        <v>167</v>
      </c>
      <c r="I12" s="21" t="s">
        <v>211</v>
      </c>
      <c r="J12" s="22">
        <v>12.5</v>
      </c>
      <c r="K12" s="23">
        <f t="shared" si="1"/>
        <v>53</v>
      </c>
      <c r="L12" s="23">
        <f t="shared" si="2"/>
        <v>217</v>
      </c>
      <c r="M12" s="24"/>
      <c r="N12" s="25"/>
    </row>
    <row r="13" spans="1:14" ht="16.5" customHeight="1" x14ac:dyDescent="0.25">
      <c r="A13" s="15"/>
      <c r="B13" s="48" t="s">
        <v>170</v>
      </c>
      <c r="C13" s="16">
        <v>270</v>
      </c>
      <c r="D13" s="27" t="s">
        <v>28</v>
      </c>
      <c r="E13" s="30">
        <v>0.25</v>
      </c>
      <c r="F13" s="16">
        <v>6</v>
      </c>
      <c r="G13" s="19">
        <f t="shared" si="0"/>
        <v>40.5</v>
      </c>
      <c r="H13" s="31" t="s">
        <v>171</v>
      </c>
      <c r="I13" s="33" t="s">
        <v>187</v>
      </c>
      <c r="J13" s="22">
        <v>108</v>
      </c>
      <c r="K13" s="23">
        <f t="shared" si="1"/>
        <v>148.5</v>
      </c>
      <c r="L13" s="23">
        <f t="shared" si="2"/>
        <v>121.5</v>
      </c>
      <c r="M13" s="24"/>
      <c r="N13" s="25"/>
    </row>
    <row r="14" spans="1:14" ht="16.5" customHeight="1" x14ac:dyDescent="0.25">
      <c r="A14" s="15">
        <v>5</v>
      </c>
      <c r="B14" s="48" t="s">
        <v>27</v>
      </c>
      <c r="C14" s="16">
        <v>270</v>
      </c>
      <c r="D14" s="16" t="s">
        <v>26</v>
      </c>
      <c r="E14" s="18">
        <v>0.15</v>
      </c>
      <c r="F14" s="16">
        <v>10</v>
      </c>
      <c r="G14" s="19">
        <f t="shared" ref="G14" si="3">(C14*E14)/10*F14</f>
        <v>40.5</v>
      </c>
      <c r="H14" s="26"/>
      <c r="I14" s="21"/>
      <c r="J14" s="22"/>
      <c r="K14" s="23">
        <f t="shared" ref="K14" si="4">J14+G14</f>
        <v>40.5</v>
      </c>
      <c r="L14" s="23">
        <f t="shared" ref="L14" si="5">C14-K14</f>
        <v>229.5</v>
      </c>
      <c r="M14" s="24"/>
      <c r="N14" s="25"/>
    </row>
    <row r="15" spans="1:14" ht="16.5" customHeight="1" x14ac:dyDescent="0.25">
      <c r="A15" s="15">
        <v>7</v>
      </c>
      <c r="B15" s="48" t="s">
        <v>29</v>
      </c>
      <c r="C15" s="16">
        <v>270</v>
      </c>
      <c r="D15" s="16" t="s">
        <v>30</v>
      </c>
      <c r="E15" s="18">
        <v>0.67</v>
      </c>
      <c r="F15" s="16">
        <v>10</v>
      </c>
      <c r="G15" s="19">
        <f t="shared" si="0"/>
        <v>180.9</v>
      </c>
      <c r="H15" s="26"/>
      <c r="I15" s="21"/>
      <c r="J15" s="22"/>
      <c r="K15" s="23">
        <f t="shared" si="1"/>
        <v>180.9</v>
      </c>
      <c r="L15" s="23">
        <f t="shared" si="2"/>
        <v>89.1</v>
      </c>
      <c r="M15" s="24"/>
      <c r="N15" s="25"/>
    </row>
    <row r="16" spans="1:14" ht="16.5" customHeight="1" x14ac:dyDescent="0.25">
      <c r="A16" s="15">
        <v>8</v>
      </c>
      <c r="B16" s="48" t="s">
        <v>31</v>
      </c>
      <c r="C16" s="16">
        <v>270</v>
      </c>
      <c r="D16" s="16" t="s">
        <v>32</v>
      </c>
      <c r="E16" s="18">
        <v>0.2</v>
      </c>
      <c r="F16" s="16">
        <v>10</v>
      </c>
      <c r="G16" s="19">
        <f t="shared" si="0"/>
        <v>54</v>
      </c>
      <c r="H16" s="20"/>
      <c r="I16" s="21"/>
      <c r="J16" s="22"/>
      <c r="K16" s="23">
        <f t="shared" si="1"/>
        <v>54</v>
      </c>
      <c r="L16" s="23">
        <f t="shared" si="2"/>
        <v>216</v>
      </c>
      <c r="M16" s="24"/>
      <c r="N16" s="25"/>
    </row>
    <row r="17" spans="1:14" ht="16.5" customHeight="1" x14ac:dyDescent="0.25">
      <c r="A17" s="15">
        <v>9</v>
      </c>
      <c r="B17" s="48" t="s">
        <v>33</v>
      </c>
      <c r="C17" s="16">
        <v>270</v>
      </c>
      <c r="D17" s="27" t="s">
        <v>35</v>
      </c>
      <c r="E17" s="18">
        <v>0.7</v>
      </c>
      <c r="F17" s="16">
        <v>10</v>
      </c>
      <c r="G17" s="19">
        <f t="shared" si="0"/>
        <v>189</v>
      </c>
      <c r="H17" s="20"/>
      <c r="I17" s="21"/>
      <c r="J17" s="22"/>
      <c r="K17" s="23">
        <f t="shared" si="1"/>
        <v>189</v>
      </c>
      <c r="L17" s="23">
        <f t="shared" si="2"/>
        <v>81</v>
      </c>
      <c r="M17" s="24"/>
      <c r="N17" s="25"/>
    </row>
    <row r="18" spans="1:14" ht="18.75" customHeight="1" x14ac:dyDescent="0.25">
      <c r="A18" s="15">
        <v>10</v>
      </c>
      <c r="B18" s="62" t="s">
        <v>36</v>
      </c>
      <c r="C18" s="16">
        <v>270</v>
      </c>
      <c r="D18" s="16" t="s">
        <v>32</v>
      </c>
      <c r="E18" s="18">
        <v>0.2</v>
      </c>
      <c r="F18" s="16">
        <v>7</v>
      </c>
      <c r="G18" s="19">
        <f t="shared" si="0"/>
        <v>37.800000000000004</v>
      </c>
      <c r="H18" s="20"/>
      <c r="I18" s="21"/>
      <c r="J18" s="22"/>
      <c r="K18" s="23">
        <f>G18+G19</f>
        <v>58.050000000000004</v>
      </c>
      <c r="L18" s="23">
        <f t="shared" si="2"/>
        <v>211.95</v>
      </c>
      <c r="M18" s="24"/>
      <c r="N18" s="25"/>
    </row>
    <row r="19" spans="1:14" ht="18.75" customHeight="1" x14ac:dyDescent="0.25">
      <c r="A19" s="15"/>
      <c r="B19" s="62"/>
      <c r="C19" s="16">
        <v>270</v>
      </c>
      <c r="D19" s="16" t="s">
        <v>109</v>
      </c>
      <c r="E19" s="18">
        <v>0.25</v>
      </c>
      <c r="F19" s="16">
        <v>3</v>
      </c>
      <c r="G19" s="19">
        <f t="shared" ref="G19" si="6">(C19*E19)/10*F19</f>
        <v>20.25</v>
      </c>
      <c r="H19" s="20"/>
      <c r="I19" s="21"/>
      <c r="J19" s="22"/>
      <c r="K19" s="23"/>
      <c r="L19" s="23"/>
      <c r="M19" s="24"/>
      <c r="N19" s="25"/>
    </row>
    <row r="20" spans="1:14" ht="18.75" customHeight="1" x14ac:dyDescent="0.25">
      <c r="A20" s="15">
        <v>11</v>
      </c>
      <c r="B20" s="48" t="s">
        <v>37</v>
      </c>
      <c r="C20" s="16">
        <v>270</v>
      </c>
      <c r="D20" s="16" t="s">
        <v>24</v>
      </c>
      <c r="E20" s="18">
        <v>0.2</v>
      </c>
      <c r="F20" s="16">
        <v>10</v>
      </c>
      <c r="G20" s="19">
        <f t="shared" si="0"/>
        <v>54</v>
      </c>
      <c r="H20" s="20"/>
      <c r="I20" s="21"/>
      <c r="J20" s="22"/>
      <c r="K20" s="23">
        <f t="shared" si="1"/>
        <v>54</v>
      </c>
      <c r="L20" s="23">
        <f t="shared" si="2"/>
        <v>216</v>
      </c>
      <c r="M20" s="24"/>
      <c r="N20" s="25"/>
    </row>
    <row r="21" spans="1:14" ht="15.75" customHeight="1" x14ac:dyDescent="0.25">
      <c r="A21" s="15">
        <v>12</v>
      </c>
      <c r="B21" s="48" t="s">
        <v>38</v>
      </c>
      <c r="C21" s="16">
        <v>270</v>
      </c>
      <c r="D21" s="16" t="s">
        <v>26</v>
      </c>
      <c r="E21" s="18">
        <v>0.15</v>
      </c>
      <c r="F21" s="16">
        <v>10</v>
      </c>
      <c r="G21" s="19">
        <f t="shared" ref="G21" si="7">(C21*E21)/10*F21</f>
        <v>40.5</v>
      </c>
      <c r="H21" s="26"/>
      <c r="I21" s="21"/>
      <c r="J21" s="22"/>
      <c r="K21" s="23">
        <f t="shared" ref="K21" si="8">J21+G21</f>
        <v>40.5</v>
      </c>
      <c r="L21" s="23">
        <f t="shared" ref="L21" si="9">C21-K21</f>
        <v>229.5</v>
      </c>
      <c r="M21" s="24"/>
      <c r="N21" s="25"/>
    </row>
    <row r="22" spans="1:14" ht="15.75" customHeight="1" x14ac:dyDescent="0.25">
      <c r="A22" s="15"/>
      <c r="B22" s="48" t="s">
        <v>176</v>
      </c>
      <c r="C22" s="16">
        <v>270</v>
      </c>
      <c r="D22" s="16" t="s">
        <v>26</v>
      </c>
      <c r="E22" s="18">
        <v>0.15</v>
      </c>
      <c r="F22" s="16">
        <v>10</v>
      </c>
      <c r="G22" s="19">
        <f t="shared" ref="G22" si="10">(C22*E22)/10*F22</f>
        <v>40.5</v>
      </c>
      <c r="H22" s="26"/>
      <c r="I22" s="21"/>
      <c r="J22" s="22"/>
      <c r="K22" s="23">
        <f t="shared" ref="K22" si="11">J22+G22</f>
        <v>40.5</v>
      </c>
      <c r="L22" s="23">
        <f t="shared" ref="L22" si="12">C22-K22</f>
        <v>229.5</v>
      </c>
      <c r="M22" s="24"/>
      <c r="N22" s="25"/>
    </row>
    <row r="23" spans="1:14" ht="15.75" customHeight="1" x14ac:dyDescent="0.25">
      <c r="A23" s="15">
        <v>13</v>
      </c>
      <c r="B23" s="48" t="s">
        <v>39</v>
      </c>
      <c r="C23" s="16">
        <v>270</v>
      </c>
      <c r="D23" s="16" t="s">
        <v>26</v>
      </c>
      <c r="E23" s="18">
        <v>0.15</v>
      </c>
      <c r="F23" s="16">
        <v>10</v>
      </c>
      <c r="G23" s="19">
        <f t="shared" ref="G23" si="13">(C23*E23)/10*F23</f>
        <v>40.5</v>
      </c>
      <c r="H23" s="26" t="s">
        <v>207</v>
      </c>
      <c r="I23" s="21" t="s">
        <v>188</v>
      </c>
      <c r="J23" s="22">
        <v>12.2</v>
      </c>
      <c r="K23" s="23">
        <f t="shared" ref="K23" si="14">J23+G23</f>
        <v>52.7</v>
      </c>
      <c r="L23" s="23">
        <f t="shared" ref="L23" si="15">C23-K23</f>
        <v>217.3</v>
      </c>
      <c r="M23" s="24"/>
      <c r="N23" s="25"/>
    </row>
    <row r="24" spans="1:14" ht="30.75" customHeight="1" x14ac:dyDescent="0.25">
      <c r="A24" s="15">
        <v>14</v>
      </c>
      <c r="B24" s="62" t="s">
        <v>40</v>
      </c>
      <c r="C24" s="16">
        <v>270</v>
      </c>
      <c r="D24" s="16" t="s">
        <v>112</v>
      </c>
      <c r="E24" s="18">
        <v>0.15</v>
      </c>
      <c r="F24" s="16">
        <v>7.5</v>
      </c>
      <c r="G24" s="19">
        <f t="shared" si="0"/>
        <v>30.375</v>
      </c>
      <c r="H24" s="20"/>
      <c r="I24" s="21"/>
      <c r="J24" s="21"/>
      <c r="K24" s="23">
        <f>G25+G24</f>
        <v>62.774999999999999</v>
      </c>
      <c r="L24" s="23">
        <f t="shared" si="2"/>
        <v>207.22499999999999</v>
      </c>
      <c r="M24" s="63" t="s">
        <v>208</v>
      </c>
      <c r="N24" s="25"/>
    </row>
    <row r="25" spans="1:14" ht="30.75" customHeight="1" x14ac:dyDescent="0.25">
      <c r="A25" s="15"/>
      <c r="B25" s="62"/>
      <c r="C25" s="16">
        <v>270</v>
      </c>
      <c r="D25" s="16" t="s">
        <v>26</v>
      </c>
      <c r="E25" s="18">
        <v>0.15</v>
      </c>
      <c r="F25" s="16">
        <v>8</v>
      </c>
      <c r="G25" s="19">
        <f t="shared" ref="G25" si="16">(C25*E25)/10*F25</f>
        <v>32.4</v>
      </c>
      <c r="H25" s="26"/>
      <c r="I25" s="21"/>
      <c r="J25" s="22"/>
      <c r="K25" s="23"/>
      <c r="L25" s="23"/>
      <c r="M25" s="57"/>
      <c r="N25" s="25"/>
    </row>
    <row r="26" spans="1:14" ht="18.75" customHeight="1" x14ac:dyDescent="0.25">
      <c r="A26" s="15">
        <v>16</v>
      </c>
      <c r="B26" s="29" t="s">
        <v>41</v>
      </c>
      <c r="C26" s="16">
        <v>270</v>
      </c>
      <c r="D26" s="27" t="s">
        <v>34</v>
      </c>
      <c r="E26" s="30">
        <v>0.7</v>
      </c>
      <c r="F26" s="16">
        <v>10</v>
      </c>
      <c r="G26" s="19">
        <f t="shared" si="0"/>
        <v>189</v>
      </c>
      <c r="H26" s="31"/>
      <c r="I26" s="21"/>
      <c r="J26" s="22"/>
      <c r="K26" s="23">
        <f t="shared" si="1"/>
        <v>189</v>
      </c>
      <c r="L26" s="23">
        <f t="shared" si="2"/>
        <v>81</v>
      </c>
      <c r="M26" s="24"/>
      <c r="N26" s="25"/>
    </row>
    <row r="27" spans="1:14" ht="18.75" customHeight="1" x14ac:dyDescent="0.25">
      <c r="A27" s="15">
        <v>17</v>
      </c>
      <c r="B27" s="29" t="s">
        <v>42</v>
      </c>
      <c r="C27" s="16">
        <v>270</v>
      </c>
      <c r="D27" s="28" t="s">
        <v>43</v>
      </c>
      <c r="E27" s="30">
        <v>0.8</v>
      </c>
      <c r="F27" s="16">
        <v>9</v>
      </c>
      <c r="G27" s="19">
        <f t="shared" si="0"/>
        <v>194.4</v>
      </c>
      <c r="H27" s="31" t="s">
        <v>166</v>
      </c>
      <c r="I27" s="21" t="s">
        <v>50</v>
      </c>
      <c r="J27" s="22">
        <v>27</v>
      </c>
      <c r="K27" s="23">
        <f t="shared" si="1"/>
        <v>221.4</v>
      </c>
      <c r="L27" s="23">
        <f t="shared" si="2"/>
        <v>48.599999999999994</v>
      </c>
      <c r="M27" s="24" t="s">
        <v>177</v>
      </c>
      <c r="N27" s="25"/>
    </row>
    <row r="28" spans="1:14" ht="18.75" customHeight="1" x14ac:dyDescent="0.25">
      <c r="A28" s="15">
        <v>18</v>
      </c>
      <c r="B28" s="17" t="s">
        <v>44</v>
      </c>
      <c r="C28" s="16">
        <v>270</v>
      </c>
      <c r="D28" s="16" t="s">
        <v>26</v>
      </c>
      <c r="E28" s="18">
        <v>0.15</v>
      </c>
      <c r="F28" s="16">
        <v>8</v>
      </c>
      <c r="G28" s="19">
        <f>(C28*E28)/10*F28</f>
        <v>32.4</v>
      </c>
      <c r="H28" s="26"/>
      <c r="I28" s="21"/>
      <c r="J28" s="22"/>
      <c r="K28" s="23">
        <f t="shared" ref="K28" si="17">J28+G28</f>
        <v>32.4</v>
      </c>
      <c r="L28" s="23">
        <f t="shared" ref="L28" si="18">C28-K28</f>
        <v>237.6</v>
      </c>
      <c r="M28" s="24"/>
      <c r="N28" s="25"/>
    </row>
    <row r="29" spans="1:14" ht="18.75" customHeight="1" x14ac:dyDescent="0.25">
      <c r="A29" s="15">
        <v>19</v>
      </c>
      <c r="B29" s="48" t="s">
        <v>45</v>
      </c>
      <c r="C29" s="16">
        <v>270</v>
      </c>
      <c r="D29" s="28" t="s">
        <v>43</v>
      </c>
      <c r="E29" s="30">
        <v>0.8</v>
      </c>
      <c r="F29" s="16">
        <v>9</v>
      </c>
      <c r="G29" s="19">
        <f t="shared" si="0"/>
        <v>194.4</v>
      </c>
      <c r="H29" s="31" t="s">
        <v>166</v>
      </c>
      <c r="I29" s="21" t="s">
        <v>50</v>
      </c>
      <c r="J29" s="22">
        <v>27</v>
      </c>
      <c r="K29" s="23">
        <f t="shared" si="1"/>
        <v>221.4</v>
      </c>
      <c r="L29" s="23">
        <f t="shared" si="2"/>
        <v>48.599999999999994</v>
      </c>
      <c r="M29" s="24"/>
      <c r="N29" s="25"/>
    </row>
    <row r="30" spans="1:14" ht="18.75" customHeight="1" x14ac:dyDescent="0.25">
      <c r="A30" s="15"/>
      <c r="B30" s="48" t="s">
        <v>174</v>
      </c>
      <c r="C30" s="16">
        <v>270</v>
      </c>
      <c r="D30" s="28" t="s">
        <v>43</v>
      </c>
      <c r="E30" s="30">
        <v>0.8</v>
      </c>
      <c r="F30" s="16">
        <v>5.5</v>
      </c>
      <c r="G30" s="19">
        <f t="shared" ref="G30" si="19">(C30*E30)/10*F30</f>
        <v>118.80000000000001</v>
      </c>
      <c r="H30" s="31" t="s">
        <v>175</v>
      </c>
      <c r="I30" s="21">
        <v>4.5</v>
      </c>
      <c r="J30" s="22"/>
      <c r="K30" s="23">
        <f t="shared" ref="K30" si="20">J30+G30</f>
        <v>118.80000000000001</v>
      </c>
      <c r="L30" s="23">
        <f t="shared" ref="L30" si="21">C30-K30</f>
        <v>151.19999999999999</v>
      </c>
      <c r="M30" s="24"/>
      <c r="N30" s="25"/>
    </row>
    <row r="31" spans="1:14" ht="18.75" customHeight="1" x14ac:dyDescent="0.25">
      <c r="A31" s="15">
        <v>20</v>
      </c>
      <c r="B31" s="64" t="s">
        <v>46</v>
      </c>
      <c r="C31" s="16">
        <v>270</v>
      </c>
      <c r="D31" s="16" t="s">
        <v>30</v>
      </c>
      <c r="E31" s="30">
        <v>0.67</v>
      </c>
      <c r="F31" s="16">
        <v>9.5</v>
      </c>
      <c r="G31" s="19">
        <f t="shared" ref="G31" si="22">(C31*E31)/10*F31</f>
        <v>171.85499999999999</v>
      </c>
      <c r="H31" s="31"/>
      <c r="I31" s="21"/>
      <c r="J31" s="22"/>
      <c r="K31" s="23">
        <f>J31+G31</f>
        <v>171.85499999999999</v>
      </c>
      <c r="L31" s="23">
        <f>C31-K31</f>
        <v>98.14500000000001</v>
      </c>
      <c r="M31" s="24"/>
      <c r="N31" s="25"/>
    </row>
    <row r="32" spans="1:14" ht="30.75" customHeight="1" x14ac:dyDescent="0.25">
      <c r="A32" s="15">
        <v>21</v>
      </c>
      <c r="B32" s="66" t="s">
        <v>47</v>
      </c>
      <c r="C32" s="16">
        <v>270</v>
      </c>
      <c r="D32" s="16" t="s">
        <v>24</v>
      </c>
      <c r="E32" s="30">
        <v>0.2</v>
      </c>
      <c r="F32" s="17">
        <v>10</v>
      </c>
      <c r="G32" s="19">
        <f t="shared" si="0"/>
        <v>54</v>
      </c>
      <c r="H32" s="31"/>
      <c r="I32" s="21"/>
      <c r="J32" s="22"/>
      <c r="K32" s="23">
        <f>(G32+G33)</f>
        <v>90.449999999999989</v>
      </c>
      <c r="L32" s="23">
        <f t="shared" si="2"/>
        <v>179.55</v>
      </c>
      <c r="M32" s="63" t="s">
        <v>208</v>
      </c>
      <c r="N32" s="25"/>
    </row>
    <row r="33" spans="1:14" ht="30.75" customHeight="1" x14ac:dyDescent="0.25">
      <c r="A33" s="15"/>
      <c r="B33" s="66"/>
      <c r="C33" s="16">
        <v>270</v>
      </c>
      <c r="D33" s="16" t="s">
        <v>52</v>
      </c>
      <c r="E33" s="18">
        <v>0.15</v>
      </c>
      <c r="F33" s="16">
        <v>9</v>
      </c>
      <c r="G33" s="19">
        <f t="shared" si="0"/>
        <v>36.449999999999996</v>
      </c>
      <c r="H33" s="26"/>
      <c r="I33" s="21"/>
      <c r="J33" s="22"/>
      <c r="K33" s="23"/>
      <c r="L33" s="23">
        <f t="shared" si="2"/>
        <v>270</v>
      </c>
      <c r="M33" s="57"/>
      <c r="N33" s="25"/>
    </row>
    <row r="34" spans="1:14" ht="18.75" customHeight="1" x14ac:dyDescent="0.25">
      <c r="A34" s="15">
        <v>22</v>
      </c>
      <c r="B34" s="32" t="s">
        <v>48</v>
      </c>
      <c r="C34" s="16">
        <v>270</v>
      </c>
      <c r="D34" s="16"/>
      <c r="E34" s="18"/>
      <c r="F34" s="16"/>
      <c r="G34" s="19"/>
      <c r="H34" s="20" t="s">
        <v>189</v>
      </c>
      <c r="I34" s="21" t="s">
        <v>180</v>
      </c>
      <c r="J34" s="21">
        <v>270</v>
      </c>
      <c r="K34" s="23">
        <f t="shared" si="1"/>
        <v>270</v>
      </c>
      <c r="L34" s="23">
        <f t="shared" si="2"/>
        <v>0</v>
      </c>
      <c r="M34" s="24"/>
      <c r="N34" s="25"/>
    </row>
    <row r="35" spans="1:14" ht="18.75" customHeight="1" x14ac:dyDescent="0.25">
      <c r="A35" s="15"/>
      <c r="B35" s="64" t="s">
        <v>51</v>
      </c>
      <c r="C35" s="16">
        <v>270</v>
      </c>
      <c r="D35" s="16" t="s">
        <v>30</v>
      </c>
      <c r="E35" s="30">
        <v>0.67</v>
      </c>
      <c r="F35" s="16">
        <v>9.5</v>
      </c>
      <c r="G35" s="19">
        <f t="shared" si="0"/>
        <v>171.85499999999999</v>
      </c>
      <c r="H35" s="31"/>
      <c r="I35" s="21"/>
      <c r="J35" s="22"/>
      <c r="K35" s="23">
        <f t="shared" ref="K35" si="23">J35+G35</f>
        <v>171.85499999999999</v>
      </c>
      <c r="L35" s="23">
        <f t="shared" ref="L35" si="24">C35-K35</f>
        <v>98.14500000000001</v>
      </c>
      <c r="M35" s="24"/>
      <c r="N35" s="25"/>
    </row>
    <row r="36" spans="1:14" ht="15" customHeight="1" x14ac:dyDescent="0.25">
      <c r="A36" s="15">
        <v>25</v>
      </c>
      <c r="B36" s="62" t="s">
        <v>53</v>
      </c>
      <c r="C36" s="16">
        <v>270</v>
      </c>
      <c r="D36" s="16" t="s">
        <v>154</v>
      </c>
      <c r="E36" s="18">
        <v>0.5</v>
      </c>
      <c r="F36" s="16">
        <v>10</v>
      </c>
      <c r="G36" s="19">
        <f t="shared" si="0"/>
        <v>135</v>
      </c>
      <c r="H36" s="20"/>
      <c r="I36" s="21"/>
      <c r="J36" s="21"/>
      <c r="K36" s="23">
        <f>(G36+G37)</f>
        <v>175.5</v>
      </c>
      <c r="L36" s="23">
        <f t="shared" si="2"/>
        <v>94.5</v>
      </c>
      <c r="M36" s="13"/>
      <c r="N36" s="25"/>
    </row>
    <row r="37" spans="1:14" ht="15" customHeight="1" x14ac:dyDescent="0.25">
      <c r="A37" s="15"/>
      <c r="B37" s="62"/>
      <c r="C37" s="16">
        <v>270</v>
      </c>
      <c r="D37" s="16" t="s">
        <v>26</v>
      </c>
      <c r="E37" s="18">
        <v>0.15</v>
      </c>
      <c r="F37" s="16">
        <v>10</v>
      </c>
      <c r="G37" s="19">
        <f t="shared" si="0"/>
        <v>40.5</v>
      </c>
      <c r="H37" s="26"/>
      <c r="I37" s="21"/>
      <c r="J37" s="22"/>
      <c r="K37" s="23"/>
      <c r="L37" s="23"/>
      <c r="M37" s="13"/>
      <c r="N37" s="25"/>
    </row>
    <row r="38" spans="1:14" ht="32.25" customHeight="1" x14ac:dyDescent="0.25">
      <c r="A38" s="15">
        <v>26</v>
      </c>
      <c r="B38" s="62" t="s">
        <v>54</v>
      </c>
      <c r="C38" s="16">
        <v>270</v>
      </c>
      <c r="D38" s="16" t="s">
        <v>26</v>
      </c>
      <c r="E38" s="18">
        <v>0.15</v>
      </c>
      <c r="F38" s="16">
        <v>10</v>
      </c>
      <c r="G38" s="19">
        <f t="shared" ref="G38" si="25">(C38*E38)/10*F38</f>
        <v>40.5</v>
      </c>
      <c r="H38" s="26"/>
      <c r="I38" s="21"/>
      <c r="J38" s="22"/>
      <c r="K38" s="23">
        <f>G38+G39</f>
        <v>81</v>
      </c>
      <c r="L38" s="23">
        <f t="shared" ref="L38" si="26">C38-K38</f>
        <v>189</v>
      </c>
      <c r="M38" s="63" t="s">
        <v>208</v>
      </c>
      <c r="N38" s="25"/>
    </row>
    <row r="39" spans="1:14" ht="32.25" customHeight="1" x14ac:dyDescent="0.25">
      <c r="A39" s="15"/>
      <c r="B39" s="62"/>
      <c r="C39" s="16">
        <v>270</v>
      </c>
      <c r="D39" s="16" t="s">
        <v>26</v>
      </c>
      <c r="E39" s="18">
        <v>0.15</v>
      </c>
      <c r="F39" s="16">
        <v>10</v>
      </c>
      <c r="G39" s="19">
        <f t="shared" ref="G39" si="27">(C39*E39)/10*F39</f>
        <v>40.5</v>
      </c>
      <c r="H39" s="26"/>
      <c r="I39" s="21"/>
      <c r="J39" s="22"/>
      <c r="K39" s="23"/>
      <c r="L39" s="23"/>
      <c r="M39" s="57"/>
      <c r="N39" s="25"/>
    </row>
    <row r="40" spans="1:14" x14ac:dyDescent="0.25">
      <c r="A40" s="15">
        <v>27</v>
      </c>
      <c r="B40" s="48" t="s">
        <v>55</v>
      </c>
      <c r="C40" s="16">
        <v>270</v>
      </c>
      <c r="D40" s="16"/>
      <c r="E40" s="18"/>
      <c r="F40" s="16"/>
      <c r="G40" s="19">
        <f t="shared" si="0"/>
        <v>0</v>
      </c>
      <c r="H40" s="20" t="s">
        <v>189</v>
      </c>
      <c r="I40" s="21" t="s">
        <v>180</v>
      </c>
      <c r="J40" s="21">
        <v>270</v>
      </c>
      <c r="K40" s="23">
        <f t="shared" si="1"/>
        <v>270</v>
      </c>
      <c r="L40" s="23">
        <f t="shared" si="2"/>
        <v>0</v>
      </c>
      <c r="M40" s="24"/>
      <c r="N40" s="25"/>
    </row>
    <row r="41" spans="1:14" ht="18.75" customHeight="1" x14ac:dyDescent="0.25">
      <c r="A41" s="15">
        <v>28</v>
      </c>
      <c r="B41" s="48" t="s">
        <v>56</v>
      </c>
      <c r="C41" s="16">
        <v>270</v>
      </c>
      <c r="D41" s="16" t="s">
        <v>30</v>
      </c>
      <c r="E41" s="30">
        <v>0.67</v>
      </c>
      <c r="F41" s="16">
        <v>10</v>
      </c>
      <c r="G41" s="19">
        <f t="shared" ref="G41" si="28">(C41*E41)/10*F41</f>
        <v>180.9</v>
      </c>
      <c r="H41" s="26"/>
      <c r="I41" s="21"/>
      <c r="J41" s="21"/>
      <c r="K41" s="23">
        <f t="shared" si="1"/>
        <v>180.9</v>
      </c>
      <c r="L41" s="23">
        <f t="shared" si="2"/>
        <v>89.1</v>
      </c>
      <c r="M41" s="24"/>
      <c r="N41" s="25"/>
    </row>
    <row r="42" spans="1:14" ht="18.75" customHeight="1" x14ac:dyDescent="0.25">
      <c r="A42" s="15">
        <v>29</v>
      </c>
      <c r="B42" s="29" t="s">
        <v>57</v>
      </c>
      <c r="C42" s="16">
        <v>270</v>
      </c>
      <c r="D42" s="16"/>
      <c r="E42" s="30"/>
      <c r="F42" s="16"/>
      <c r="G42" s="19"/>
      <c r="H42" s="26" t="s">
        <v>209</v>
      </c>
      <c r="I42" s="21" t="s">
        <v>180</v>
      </c>
      <c r="J42" s="21">
        <v>270</v>
      </c>
      <c r="K42" s="23">
        <f t="shared" si="1"/>
        <v>270</v>
      </c>
      <c r="L42" s="23">
        <f t="shared" si="2"/>
        <v>0</v>
      </c>
      <c r="M42" s="24"/>
      <c r="N42" s="25"/>
    </row>
    <row r="43" spans="1:14" ht="18.75" customHeight="1" x14ac:dyDescent="0.25">
      <c r="A43" s="15">
        <v>30</v>
      </c>
      <c r="B43" s="65" t="s">
        <v>58</v>
      </c>
      <c r="C43" s="16">
        <v>270</v>
      </c>
      <c r="D43" s="16" t="s">
        <v>30</v>
      </c>
      <c r="E43" s="30">
        <v>0.67</v>
      </c>
      <c r="F43" s="16">
        <v>3</v>
      </c>
      <c r="G43" s="19">
        <f t="shared" ref="G43" si="29">(C43*E43)/10*F43</f>
        <v>54.269999999999996</v>
      </c>
      <c r="H43" s="31" t="s">
        <v>185</v>
      </c>
      <c r="I43" s="21" t="s">
        <v>186</v>
      </c>
      <c r="J43" s="22">
        <v>54</v>
      </c>
      <c r="K43" s="23">
        <f>J44+J43+G43+G44</f>
        <v>141.01999999999998</v>
      </c>
      <c r="L43" s="23">
        <f t="shared" si="2"/>
        <v>128.98000000000002</v>
      </c>
      <c r="M43" s="24"/>
      <c r="N43" s="25"/>
    </row>
    <row r="44" spans="1:14" ht="18.75" customHeight="1" x14ac:dyDescent="0.25">
      <c r="A44" s="15"/>
      <c r="B44" s="65"/>
      <c r="C44" s="16">
        <v>270</v>
      </c>
      <c r="D44" s="16" t="s">
        <v>49</v>
      </c>
      <c r="E44" s="18">
        <v>0.15</v>
      </c>
      <c r="F44" s="16">
        <v>5</v>
      </c>
      <c r="G44" s="19">
        <f t="shared" ref="G44" si="30">(C44*E44)/10*F44</f>
        <v>20.25</v>
      </c>
      <c r="H44" s="20" t="s">
        <v>167</v>
      </c>
      <c r="I44" s="21" t="s">
        <v>211</v>
      </c>
      <c r="J44" s="22">
        <v>12.5</v>
      </c>
      <c r="K44" s="23"/>
      <c r="L44" s="23"/>
      <c r="M44" s="24"/>
      <c r="N44" s="25"/>
    </row>
    <row r="45" spans="1:14" ht="18.75" customHeight="1" x14ac:dyDescent="0.25">
      <c r="A45" s="15"/>
      <c r="B45" s="64" t="s">
        <v>59</v>
      </c>
      <c r="C45" s="16">
        <v>270</v>
      </c>
      <c r="D45" s="16" t="s">
        <v>30</v>
      </c>
      <c r="E45" s="30">
        <v>0.67</v>
      </c>
      <c r="F45" s="16">
        <v>9.5</v>
      </c>
      <c r="G45" s="19">
        <f t="shared" si="0"/>
        <v>171.85499999999999</v>
      </c>
      <c r="H45" s="20" t="s">
        <v>167</v>
      </c>
      <c r="I45" s="21" t="s">
        <v>211</v>
      </c>
      <c r="J45" s="22">
        <v>25</v>
      </c>
      <c r="K45" s="23">
        <f t="shared" ref="K45" si="31">J45+G45</f>
        <v>196.85499999999999</v>
      </c>
      <c r="L45" s="23">
        <f t="shared" ref="L45" si="32">C45-K45</f>
        <v>73.14500000000001</v>
      </c>
      <c r="M45" s="24"/>
      <c r="N45" s="25"/>
    </row>
    <row r="46" spans="1:14" ht="18.75" customHeight="1" x14ac:dyDescent="0.25">
      <c r="A46" s="15">
        <v>32</v>
      </c>
      <c r="B46" s="29" t="s">
        <v>60</v>
      </c>
      <c r="C46" s="16">
        <v>270</v>
      </c>
      <c r="D46" s="16" t="s">
        <v>24</v>
      </c>
      <c r="E46" s="30">
        <v>0.2</v>
      </c>
      <c r="F46" s="16">
        <v>10</v>
      </c>
      <c r="G46" s="19">
        <f t="shared" si="0"/>
        <v>54</v>
      </c>
      <c r="H46" s="31"/>
      <c r="I46" s="21"/>
      <c r="J46" s="22"/>
      <c r="K46" s="23">
        <f t="shared" si="1"/>
        <v>54</v>
      </c>
      <c r="L46" s="23">
        <f t="shared" si="2"/>
        <v>216</v>
      </c>
      <c r="M46" s="24"/>
      <c r="N46" s="25"/>
    </row>
    <row r="47" spans="1:14" ht="31.5" customHeight="1" x14ac:dyDescent="0.25">
      <c r="A47" s="15">
        <v>33</v>
      </c>
      <c r="B47" s="66" t="s">
        <v>61</v>
      </c>
      <c r="C47" s="16">
        <v>270</v>
      </c>
      <c r="D47" s="16" t="s">
        <v>30</v>
      </c>
      <c r="E47" s="30">
        <v>0.67</v>
      </c>
      <c r="F47" s="16">
        <v>10</v>
      </c>
      <c r="G47" s="19">
        <f t="shared" si="0"/>
        <v>180.9</v>
      </c>
      <c r="H47" s="31"/>
      <c r="I47" s="21"/>
      <c r="J47" s="22"/>
      <c r="K47" s="23">
        <f>G47+G48</f>
        <v>201.15</v>
      </c>
      <c r="L47" s="23">
        <f t="shared" si="2"/>
        <v>68.849999999999994</v>
      </c>
      <c r="M47" s="63" t="s">
        <v>208</v>
      </c>
      <c r="N47" s="25"/>
    </row>
    <row r="48" spans="1:14" ht="31.5" customHeight="1" x14ac:dyDescent="0.25">
      <c r="A48" s="15"/>
      <c r="B48" s="66"/>
      <c r="C48" s="16">
        <v>270</v>
      </c>
      <c r="D48" s="16" t="s">
        <v>52</v>
      </c>
      <c r="E48" s="18">
        <v>0.15</v>
      </c>
      <c r="F48" s="16">
        <v>5</v>
      </c>
      <c r="G48" s="19">
        <f t="shared" si="0"/>
        <v>20.25</v>
      </c>
      <c r="H48" s="26"/>
      <c r="I48" s="21"/>
      <c r="J48" s="22"/>
      <c r="K48" s="23"/>
      <c r="L48" s="23"/>
      <c r="M48" s="57"/>
      <c r="N48" s="25"/>
    </row>
    <row r="49" spans="1:14" ht="31.5" customHeight="1" x14ac:dyDescent="0.25">
      <c r="A49" s="15">
        <v>34</v>
      </c>
      <c r="B49" s="66" t="s">
        <v>62</v>
      </c>
      <c r="C49" s="16">
        <v>270</v>
      </c>
      <c r="D49" s="16" t="s">
        <v>30</v>
      </c>
      <c r="E49" s="30">
        <v>0.67</v>
      </c>
      <c r="F49" s="16">
        <v>10</v>
      </c>
      <c r="G49" s="19">
        <f t="shared" si="0"/>
        <v>180.9</v>
      </c>
      <c r="H49" s="31" t="s">
        <v>194</v>
      </c>
      <c r="I49" s="21" t="s">
        <v>195</v>
      </c>
      <c r="J49" s="22">
        <v>6.8</v>
      </c>
      <c r="K49" s="23">
        <f>G49+G50+J49</f>
        <v>207.95000000000002</v>
      </c>
      <c r="L49" s="23">
        <f t="shared" si="2"/>
        <v>62.049999999999983</v>
      </c>
      <c r="M49" s="63" t="s">
        <v>208</v>
      </c>
      <c r="N49" s="25"/>
    </row>
    <row r="50" spans="1:14" ht="31.5" customHeight="1" x14ac:dyDescent="0.25">
      <c r="A50" s="15"/>
      <c r="B50" s="66"/>
      <c r="C50" s="16">
        <v>270</v>
      </c>
      <c r="D50" s="16" t="s">
        <v>52</v>
      </c>
      <c r="E50" s="18">
        <v>0.15</v>
      </c>
      <c r="F50" s="16">
        <v>5</v>
      </c>
      <c r="G50" s="19">
        <f t="shared" si="0"/>
        <v>20.25</v>
      </c>
      <c r="H50" s="26"/>
      <c r="I50" s="21"/>
      <c r="J50" s="22"/>
      <c r="K50" s="23"/>
      <c r="L50" s="23"/>
      <c r="M50" s="57"/>
      <c r="N50" s="25"/>
    </row>
    <row r="51" spans="1:14" ht="31.5" customHeight="1" x14ac:dyDescent="0.25">
      <c r="A51" s="15">
        <v>35</v>
      </c>
      <c r="B51" s="65" t="s">
        <v>63</v>
      </c>
      <c r="C51" s="16">
        <v>270</v>
      </c>
      <c r="D51" s="16" t="s">
        <v>26</v>
      </c>
      <c r="E51" s="18">
        <v>0.15</v>
      </c>
      <c r="F51" s="16">
        <v>5</v>
      </c>
      <c r="G51" s="19">
        <f t="shared" ref="G51:G52" si="33">(C51*E51)/10*F51</f>
        <v>20.25</v>
      </c>
      <c r="H51" s="26"/>
      <c r="I51" s="21"/>
      <c r="J51" s="22"/>
      <c r="K51" s="23">
        <f>G51+G52</f>
        <v>40.5</v>
      </c>
      <c r="L51" s="23">
        <f t="shared" ref="L51" si="34">C51-K51</f>
        <v>229.5</v>
      </c>
      <c r="M51" s="63" t="s">
        <v>208</v>
      </c>
      <c r="N51" s="25"/>
    </row>
    <row r="52" spans="1:14" ht="31.5" customHeight="1" x14ac:dyDescent="0.25">
      <c r="A52" s="15"/>
      <c r="B52" s="65"/>
      <c r="C52" s="16">
        <v>270</v>
      </c>
      <c r="D52" s="16" t="s">
        <v>49</v>
      </c>
      <c r="E52" s="18">
        <v>0.15</v>
      </c>
      <c r="F52" s="16">
        <v>5</v>
      </c>
      <c r="G52" s="19">
        <f t="shared" si="33"/>
        <v>20.25</v>
      </c>
      <c r="H52" s="26"/>
      <c r="I52" s="21"/>
      <c r="J52" s="22"/>
      <c r="K52" s="23"/>
      <c r="L52" s="23"/>
      <c r="M52" s="57"/>
      <c r="N52" s="25"/>
    </row>
    <row r="53" spans="1:14" ht="31.5" customHeight="1" x14ac:dyDescent="0.25">
      <c r="A53" s="15">
        <v>36</v>
      </c>
      <c r="B53" s="66" t="s">
        <v>64</v>
      </c>
      <c r="C53" s="16">
        <v>270</v>
      </c>
      <c r="D53" s="16" t="s">
        <v>30</v>
      </c>
      <c r="E53" s="30">
        <v>0.67</v>
      </c>
      <c r="F53" s="16">
        <v>9.5</v>
      </c>
      <c r="G53" s="19">
        <f t="shared" ref="G53:G55" si="35">(C53*E53)/10*F53</f>
        <v>171.85499999999999</v>
      </c>
      <c r="H53" s="31"/>
      <c r="I53" s="21"/>
      <c r="J53" s="22"/>
      <c r="K53" s="23">
        <f>G53+G54</f>
        <v>190.07999999999998</v>
      </c>
      <c r="L53" s="23">
        <f t="shared" ref="L53" si="36">C53-K53</f>
        <v>79.920000000000016</v>
      </c>
      <c r="M53" s="63" t="s">
        <v>208</v>
      </c>
      <c r="N53" s="25"/>
    </row>
    <row r="54" spans="1:14" ht="31.5" customHeight="1" x14ac:dyDescent="0.25">
      <c r="A54" s="15"/>
      <c r="B54" s="66"/>
      <c r="C54" s="16">
        <v>270</v>
      </c>
      <c r="D54" s="16" t="s">
        <v>26</v>
      </c>
      <c r="E54" s="18">
        <v>0.15</v>
      </c>
      <c r="F54" s="16">
        <v>4.5</v>
      </c>
      <c r="G54" s="19">
        <f t="shared" si="35"/>
        <v>18.224999999999998</v>
      </c>
      <c r="H54" s="26"/>
      <c r="I54" s="21"/>
      <c r="J54" s="22"/>
      <c r="K54" s="23"/>
      <c r="L54" s="23"/>
      <c r="M54" s="57"/>
      <c r="N54" s="25"/>
    </row>
    <row r="55" spans="1:14" ht="21" customHeight="1" x14ac:dyDescent="0.25">
      <c r="A55" s="15">
        <v>37</v>
      </c>
      <c r="B55" s="29" t="s">
        <v>66</v>
      </c>
      <c r="C55" s="16">
        <v>270</v>
      </c>
      <c r="D55" s="16" t="s">
        <v>30</v>
      </c>
      <c r="E55" s="30">
        <v>0.67</v>
      </c>
      <c r="F55" s="16">
        <v>7</v>
      </c>
      <c r="G55" s="19">
        <f t="shared" si="35"/>
        <v>126.63</v>
      </c>
      <c r="H55" s="31" t="s">
        <v>181</v>
      </c>
      <c r="I55" s="21" t="s">
        <v>182</v>
      </c>
      <c r="J55" s="22">
        <v>81</v>
      </c>
      <c r="K55" s="23">
        <f t="shared" si="1"/>
        <v>207.63</v>
      </c>
      <c r="L55" s="23">
        <f t="shared" si="2"/>
        <v>62.370000000000005</v>
      </c>
      <c r="M55" s="24"/>
      <c r="N55" s="25"/>
    </row>
    <row r="56" spans="1:14" ht="18.75" customHeight="1" x14ac:dyDescent="0.25">
      <c r="A56" s="15">
        <v>38</v>
      </c>
      <c r="B56" s="29" t="s">
        <v>67</v>
      </c>
      <c r="C56" s="16">
        <v>270</v>
      </c>
      <c r="D56" s="16" t="s">
        <v>30</v>
      </c>
      <c r="E56" s="30">
        <v>0.67</v>
      </c>
      <c r="F56" s="16">
        <v>10</v>
      </c>
      <c r="G56" s="19">
        <f t="shared" si="0"/>
        <v>180.9</v>
      </c>
      <c r="H56" s="31"/>
      <c r="I56" s="33"/>
      <c r="J56" s="22"/>
      <c r="K56" s="23">
        <f t="shared" si="1"/>
        <v>180.9</v>
      </c>
      <c r="L56" s="23">
        <f t="shared" si="2"/>
        <v>89.1</v>
      </c>
      <c r="M56" s="24"/>
      <c r="N56" s="25"/>
    </row>
    <row r="57" spans="1:14" ht="18.75" customHeight="1" x14ac:dyDescent="0.25">
      <c r="A57" s="15">
        <v>39</v>
      </c>
      <c r="B57" s="32" t="s">
        <v>68</v>
      </c>
      <c r="C57" s="16">
        <v>270</v>
      </c>
      <c r="D57" s="16"/>
      <c r="E57" s="18"/>
      <c r="F57" s="16"/>
      <c r="G57" s="19"/>
      <c r="H57" s="31" t="s">
        <v>69</v>
      </c>
      <c r="I57" s="21" t="s">
        <v>180</v>
      </c>
      <c r="J57" s="21">
        <v>270</v>
      </c>
      <c r="K57" s="23">
        <f t="shared" si="1"/>
        <v>270</v>
      </c>
      <c r="L57" s="23">
        <f t="shared" si="2"/>
        <v>0</v>
      </c>
      <c r="M57" s="24"/>
      <c r="N57" s="25"/>
    </row>
    <row r="58" spans="1:14" ht="18.75" customHeight="1" x14ac:dyDescent="0.25">
      <c r="A58" s="15">
        <v>40</v>
      </c>
      <c r="B58" s="48" t="s">
        <v>70</v>
      </c>
      <c r="C58" s="16">
        <v>270</v>
      </c>
      <c r="D58" s="16" t="s">
        <v>26</v>
      </c>
      <c r="E58" s="18">
        <v>0.15</v>
      </c>
      <c r="F58" s="16">
        <v>10</v>
      </c>
      <c r="G58" s="19">
        <f t="shared" si="0"/>
        <v>40.5</v>
      </c>
      <c r="H58" s="20" t="s">
        <v>167</v>
      </c>
      <c r="I58" s="21" t="s">
        <v>211</v>
      </c>
      <c r="J58" s="22">
        <v>12.5</v>
      </c>
      <c r="K58" s="23">
        <f t="shared" si="1"/>
        <v>53</v>
      </c>
      <c r="L58" s="23">
        <f t="shared" si="2"/>
        <v>217</v>
      </c>
      <c r="M58" s="24"/>
      <c r="N58" s="25"/>
    </row>
    <row r="59" spans="1:14" ht="18.75" customHeight="1" x14ac:dyDescent="0.25">
      <c r="A59" s="15">
        <v>41</v>
      </c>
      <c r="B59" s="48" t="s">
        <v>71</v>
      </c>
      <c r="C59" s="16">
        <v>270</v>
      </c>
      <c r="D59" s="16" t="s">
        <v>26</v>
      </c>
      <c r="E59" s="18">
        <v>0.15</v>
      </c>
      <c r="F59" s="16">
        <v>10</v>
      </c>
      <c r="G59" s="19">
        <f t="shared" si="0"/>
        <v>40.5</v>
      </c>
      <c r="H59" s="26"/>
      <c r="I59" s="21"/>
      <c r="J59" s="22"/>
      <c r="K59" s="23">
        <f t="shared" si="1"/>
        <v>40.5</v>
      </c>
      <c r="L59" s="23">
        <f t="shared" si="2"/>
        <v>229.5</v>
      </c>
      <c r="M59" s="24"/>
      <c r="N59" s="25"/>
    </row>
    <row r="60" spans="1:14" ht="18.75" customHeight="1" x14ac:dyDescent="0.25">
      <c r="A60" s="15">
        <v>42</v>
      </c>
      <c r="B60" s="17" t="s">
        <v>72</v>
      </c>
      <c r="C60" s="16">
        <v>270</v>
      </c>
      <c r="D60" s="16" t="s">
        <v>30</v>
      </c>
      <c r="E60" s="30">
        <v>0.67</v>
      </c>
      <c r="F60" s="16">
        <v>9.5</v>
      </c>
      <c r="G60" s="19">
        <f t="shared" si="0"/>
        <v>171.85499999999999</v>
      </c>
      <c r="H60" s="20" t="s">
        <v>167</v>
      </c>
      <c r="I60" s="21" t="s">
        <v>211</v>
      </c>
      <c r="J60" s="22">
        <v>12.5</v>
      </c>
      <c r="K60" s="23">
        <f t="shared" si="1"/>
        <v>184.35499999999999</v>
      </c>
      <c r="L60" s="23">
        <f t="shared" si="2"/>
        <v>85.64500000000001</v>
      </c>
      <c r="M60" s="24"/>
      <c r="N60" s="25"/>
    </row>
    <row r="61" spans="1:14" ht="18.75" customHeight="1" x14ac:dyDescent="0.25">
      <c r="A61" s="15">
        <v>43</v>
      </c>
      <c r="B61" s="29" t="s">
        <v>73</v>
      </c>
      <c r="C61" s="16">
        <v>270</v>
      </c>
      <c r="D61" s="16" t="s">
        <v>74</v>
      </c>
      <c r="E61" s="30">
        <v>0.7</v>
      </c>
      <c r="F61" s="17">
        <v>10</v>
      </c>
      <c r="G61" s="19">
        <f t="shared" si="0"/>
        <v>189</v>
      </c>
      <c r="H61" s="20"/>
      <c r="I61" s="21"/>
      <c r="J61" s="22"/>
      <c r="K61" s="23">
        <f t="shared" si="1"/>
        <v>189</v>
      </c>
      <c r="L61" s="23">
        <f t="shared" si="2"/>
        <v>81</v>
      </c>
      <c r="M61" s="24"/>
      <c r="N61" s="25"/>
    </row>
    <row r="62" spans="1:14" ht="18.75" customHeight="1" x14ac:dyDescent="0.25">
      <c r="A62" s="15">
        <v>44</v>
      </c>
      <c r="B62" s="17" t="s">
        <v>75</v>
      </c>
      <c r="C62" s="16">
        <v>270</v>
      </c>
      <c r="D62" s="17" t="s">
        <v>30</v>
      </c>
      <c r="E62" s="30">
        <v>0.67</v>
      </c>
      <c r="F62" s="16">
        <v>9.5</v>
      </c>
      <c r="G62" s="19">
        <f>(C62*E62)/10*F62</f>
        <v>171.85499999999999</v>
      </c>
      <c r="H62" s="26"/>
      <c r="I62" s="21"/>
      <c r="J62" s="21"/>
      <c r="K62" s="23">
        <f t="shared" ref="K62" si="37">J62+G62</f>
        <v>171.85499999999999</v>
      </c>
      <c r="L62" s="23">
        <f t="shared" ref="L62" si="38">C62-K62</f>
        <v>98.14500000000001</v>
      </c>
      <c r="M62" s="24"/>
      <c r="N62" s="25"/>
    </row>
    <row r="63" spans="1:14" ht="18.75" customHeight="1" x14ac:dyDescent="0.25">
      <c r="A63" s="15">
        <v>45</v>
      </c>
      <c r="B63" s="29" t="s">
        <v>76</v>
      </c>
      <c r="C63" s="16">
        <v>270</v>
      </c>
      <c r="D63" s="27" t="s">
        <v>28</v>
      </c>
      <c r="E63" s="30">
        <v>0.25</v>
      </c>
      <c r="F63" s="17">
        <v>10</v>
      </c>
      <c r="G63" s="19">
        <f t="shared" si="0"/>
        <v>67.5</v>
      </c>
      <c r="H63" s="31"/>
      <c r="I63" s="33"/>
      <c r="J63" s="22"/>
      <c r="K63" s="23">
        <f t="shared" si="1"/>
        <v>67.5</v>
      </c>
      <c r="L63" s="23">
        <f t="shared" si="2"/>
        <v>202.5</v>
      </c>
      <c r="M63" s="34"/>
      <c r="N63" s="25"/>
    </row>
    <row r="64" spans="1:14" ht="18.75" customHeight="1" x14ac:dyDescent="0.25">
      <c r="A64" s="15">
        <v>46</v>
      </c>
      <c r="B64" s="29" t="s">
        <v>77</v>
      </c>
      <c r="C64" s="16">
        <v>270</v>
      </c>
      <c r="D64" s="16" t="s">
        <v>65</v>
      </c>
      <c r="E64" s="30"/>
      <c r="F64" s="16"/>
      <c r="G64" s="19">
        <v>22</v>
      </c>
      <c r="H64" s="31"/>
      <c r="I64" s="33"/>
      <c r="J64" s="22"/>
      <c r="K64" s="23">
        <f t="shared" si="1"/>
        <v>22</v>
      </c>
      <c r="L64" s="23">
        <f t="shared" si="2"/>
        <v>248</v>
      </c>
      <c r="M64" s="34"/>
      <c r="N64" s="25"/>
    </row>
    <row r="65" spans="1:14" ht="18.75" customHeight="1" x14ac:dyDescent="0.25">
      <c r="A65" s="15">
        <v>47</v>
      </c>
      <c r="B65" s="29" t="s">
        <v>78</v>
      </c>
      <c r="C65" s="16">
        <v>270</v>
      </c>
      <c r="D65" s="16" t="s">
        <v>24</v>
      </c>
      <c r="E65" s="30">
        <v>0.2</v>
      </c>
      <c r="F65" s="17">
        <v>10</v>
      </c>
      <c r="G65" s="19">
        <f t="shared" si="0"/>
        <v>54</v>
      </c>
      <c r="H65" s="31"/>
      <c r="I65" s="33"/>
      <c r="J65" s="22"/>
      <c r="K65" s="23">
        <f t="shared" si="1"/>
        <v>54</v>
      </c>
      <c r="L65" s="23">
        <f t="shared" si="2"/>
        <v>216</v>
      </c>
      <c r="M65" s="24"/>
      <c r="N65" s="25"/>
    </row>
    <row r="66" spans="1:14" ht="18.75" customHeight="1" x14ac:dyDescent="0.25">
      <c r="A66" s="15">
        <v>48</v>
      </c>
      <c r="B66" s="29" t="s">
        <v>79</v>
      </c>
      <c r="C66" s="16">
        <v>270</v>
      </c>
      <c r="D66" s="27" t="s">
        <v>22</v>
      </c>
      <c r="E66" s="30">
        <v>0.75</v>
      </c>
      <c r="F66" s="17">
        <v>10</v>
      </c>
      <c r="G66" s="19">
        <f t="shared" si="0"/>
        <v>202.5</v>
      </c>
      <c r="H66" s="31"/>
      <c r="I66" s="33"/>
      <c r="J66" s="22"/>
      <c r="K66" s="23">
        <f t="shared" si="1"/>
        <v>202.5</v>
      </c>
      <c r="L66" s="23">
        <f t="shared" si="2"/>
        <v>67.5</v>
      </c>
      <c r="M66" s="24"/>
      <c r="N66" s="25"/>
    </row>
    <row r="67" spans="1:14" ht="18.75" customHeight="1" x14ac:dyDescent="0.25">
      <c r="A67" s="15">
        <v>49</v>
      </c>
      <c r="B67" s="29" t="s">
        <v>80</v>
      </c>
      <c r="C67" s="27">
        <v>270</v>
      </c>
      <c r="D67" s="28" t="s">
        <v>81</v>
      </c>
      <c r="E67" s="30">
        <v>0.75</v>
      </c>
      <c r="F67" s="17">
        <v>5</v>
      </c>
      <c r="G67" s="19">
        <f t="shared" si="0"/>
        <v>101.25</v>
      </c>
      <c r="H67" s="31" t="s">
        <v>178</v>
      </c>
      <c r="I67" s="33" t="s">
        <v>179</v>
      </c>
      <c r="J67" s="22">
        <v>135</v>
      </c>
      <c r="K67" s="23">
        <f t="shared" si="1"/>
        <v>236.25</v>
      </c>
      <c r="L67" s="23">
        <f t="shared" si="2"/>
        <v>33.75</v>
      </c>
      <c r="M67" s="24"/>
      <c r="N67" s="25"/>
    </row>
    <row r="68" spans="1:14" ht="18.75" customHeight="1" x14ac:dyDescent="0.25">
      <c r="A68" s="15">
        <v>50</v>
      </c>
      <c r="B68" s="29" t="s">
        <v>82</v>
      </c>
      <c r="C68" s="16">
        <v>270</v>
      </c>
      <c r="D68" s="16" t="s">
        <v>30</v>
      </c>
      <c r="E68" s="30">
        <v>0.67</v>
      </c>
      <c r="F68" s="16">
        <v>10</v>
      </c>
      <c r="G68" s="19">
        <f t="shared" si="0"/>
        <v>180.9</v>
      </c>
      <c r="H68" s="20" t="s">
        <v>167</v>
      </c>
      <c r="I68" s="21" t="s">
        <v>211</v>
      </c>
      <c r="J68" s="22">
        <v>12.5</v>
      </c>
      <c r="K68" s="23">
        <f t="shared" si="1"/>
        <v>193.4</v>
      </c>
      <c r="L68" s="23">
        <f t="shared" si="2"/>
        <v>76.599999999999994</v>
      </c>
      <c r="M68" s="24"/>
      <c r="N68" s="25"/>
    </row>
    <row r="69" spans="1:14" ht="18.75" customHeight="1" x14ac:dyDescent="0.25">
      <c r="A69" s="15">
        <v>51</v>
      </c>
      <c r="B69" s="32" t="s">
        <v>83</v>
      </c>
      <c r="C69" s="16">
        <v>270</v>
      </c>
      <c r="D69" s="17" t="s">
        <v>24</v>
      </c>
      <c r="E69" s="30">
        <v>0.2</v>
      </c>
      <c r="F69" s="16">
        <v>10</v>
      </c>
      <c r="G69" s="19">
        <f t="shared" si="0"/>
        <v>54</v>
      </c>
      <c r="H69" s="31"/>
      <c r="I69" s="33"/>
      <c r="J69" s="22"/>
      <c r="K69" s="23">
        <f t="shared" si="1"/>
        <v>54</v>
      </c>
      <c r="L69" s="23">
        <f t="shared" si="2"/>
        <v>216</v>
      </c>
      <c r="M69" s="24"/>
      <c r="N69" s="25"/>
    </row>
    <row r="70" spans="1:14" ht="18.75" customHeight="1" x14ac:dyDescent="0.25">
      <c r="A70" s="15">
        <v>52</v>
      </c>
      <c r="B70" s="48" t="s">
        <v>84</v>
      </c>
      <c r="C70" s="16">
        <v>270</v>
      </c>
      <c r="D70" s="16" t="s">
        <v>26</v>
      </c>
      <c r="E70" s="18">
        <v>0.15</v>
      </c>
      <c r="F70" s="16">
        <v>10</v>
      </c>
      <c r="G70" s="19">
        <f t="shared" si="0"/>
        <v>40.5</v>
      </c>
      <c r="H70" s="26"/>
      <c r="I70" s="21"/>
      <c r="J70" s="22"/>
      <c r="K70" s="23">
        <f t="shared" si="1"/>
        <v>40.5</v>
      </c>
      <c r="L70" s="23">
        <f t="shared" si="2"/>
        <v>229.5</v>
      </c>
      <c r="M70" s="24"/>
      <c r="N70" s="25"/>
    </row>
    <row r="71" spans="1:14" ht="18.75" customHeight="1" x14ac:dyDescent="0.25">
      <c r="A71" s="15">
        <v>53</v>
      </c>
      <c r="B71" s="67" t="s">
        <v>85</v>
      </c>
      <c r="C71" s="16">
        <v>270</v>
      </c>
      <c r="D71" s="17" t="s">
        <v>30</v>
      </c>
      <c r="E71" s="30">
        <v>0.67</v>
      </c>
      <c r="F71" s="16">
        <v>0.5</v>
      </c>
      <c r="G71" s="19">
        <f t="shared" si="0"/>
        <v>9.0449999999999999</v>
      </c>
      <c r="H71" s="31"/>
      <c r="I71" s="33"/>
      <c r="J71" s="22"/>
      <c r="K71" s="23">
        <f>G71+G72</f>
        <v>47.52</v>
      </c>
      <c r="L71" s="23">
        <f t="shared" si="2"/>
        <v>222.48</v>
      </c>
      <c r="M71" s="24"/>
      <c r="N71" s="25"/>
    </row>
    <row r="72" spans="1:14" ht="18.75" customHeight="1" x14ac:dyDescent="0.25">
      <c r="A72" s="15"/>
      <c r="B72" s="67"/>
      <c r="C72" s="16">
        <v>270</v>
      </c>
      <c r="D72" s="16" t="s">
        <v>49</v>
      </c>
      <c r="E72" s="30">
        <v>0.15</v>
      </c>
      <c r="F72" s="16">
        <v>9.5</v>
      </c>
      <c r="G72" s="19">
        <f t="shared" si="0"/>
        <v>38.475000000000001</v>
      </c>
      <c r="H72" s="26"/>
      <c r="I72" s="21"/>
      <c r="J72" s="21"/>
      <c r="K72" s="23"/>
      <c r="L72" s="23"/>
      <c r="M72" s="24"/>
      <c r="N72" s="25"/>
    </row>
    <row r="73" spans="1:14" ht="18.75" customHeight="1" x14ac:dyDescent="0.25">
      <c r="A73" s="15">
        <v>54</v>
      </c>
      <c r="B73" s="32" t="s">
        <v>86</v>
      </c>
      <c r="C73" s="16">
        <v>270</v>
      </c>
      <c r="D73" s="17"/>
      <c r="E73" s="30"/>
      <c r="F73" s="16"/>
      <c r="G73" s="19">
        <f t="shared" si="0"/>
        <v>0</v>
      </c>
      <c r="H73" s="31" t="s">
        <v>192</v>
      </c>
      <c r="I73" s="33" t="s">
        <v>179</v>
      </c>
      <c r="J73" s="22">
        <v>135</v>
      </c>
      <c r="K73" s="23">
        <f t="shared" si="1"/>
        <v>135</v>
      </c>
      <c r="L73" s="23">
        <f t="shared" si="2"/>
        <v>135</v>
      </c>
      <c r="M73" s="24"/>
      <c r="N73" s="25"/>
    </row>
    <row r="74" spans="1:14" ht="18.75" customHeight="1" x14ac:dyDescent="0.25">
      <c r="A74" s="15">
        <v>55</v>
      </c>
      <c r="B74" s="29" t="s">
        <v>87</v>
      </c>
      <c r="C74" s="16">
        <v>270</v>
      </c>
      <c r="D74" s="17"/>
      <c r="E74" s="30"/>
      <c r="F74" s="16"/>
      <c r="G74" s="19">
        <f t="shared" si="0"/>
        <v>0</v>
      </c>
      <c r="H74" s="31" t="s">
        <v>193</v>
      </c>
      <c r="I74" s="33" t="s">
        <v>180</v>
      </c>
      <c r="J74" s="22">
        <v>270</v>
      </c>
      <c r="K74" s="23">
        <f t="shared" si="1"/>
        <v>270</v>
      </c>
      <c r="L74" s="23">
        <f t="shared" si="2"/>
        <v>0</v>
      </c>
      <c r="M74" s="24"/>
      <c r="N74" s="25"/>
    </row>
    <row r="75" spans="1:14" ht="18.75" customHeight="1" x14ac:dyDescent="0.25">
      <c r="A75" s="15">
        <v>56</v>
      </c>
      <c r="B75" s="29" t="s">
        <v>88</v>
      </c>
      <c r="C75" s="16">
        <v>270</v>
      </c>
      <c r="D75" s="17" t="s">
        <v>24</v>
      </c>
      <c r="E75" s="30">
        <v>0.2</v>
      </c>
      <c r="F75" s="16">
        <v>10</v>
      </c>
      <c r="G75" s="19">
        <f t="shared" si="0"/>
        <v>54</v>
      </c>
      <c r="H75" s="31"/>
      <c r="I75" s="33"/>
      <c r="J75" s="22"/>
      <c r="K75" s="23">
        <f t="shared" si="1"/>
        <v>54</v>
      </c>
      <c r="L75" s="23">
        <f t="shared" si="2"/>
        <v>216</v>
      </c>
      <c r="M75" s="24"/>
      <c r="N75" s="25"/>
    </row>
    <row r="76" spans="1:14" ht="18.75" customHeight="1" x14ac:dyDescent="0.25">
      <c r="A76" s="15">
        <v>57</v>
      </c>
      <c r="B76" s="68" t="s">
        <v>89</v>
      </c>
      <c r="C76" s="16">
        <v>270</v>
      </c>
      <c r="D76" s="28" t="s">
        <v>35</v>
      </c>
      <c r="E76" s="30">
        <v>0.7</v>
      </c>
      <c r="F76" s="16">
        <v>1</v>
      </c>
      <c r="G76" s="19">
        <f t="shared" si="0"/>
        <v>18.899999999999999</v>
      </c>
      <c r="H76" s="31" t="s">
        <v>191</v>
      </c>
      <c r="I76" s="21" t="s">
        <v>190</v>
      </c>
      <c r="J76" s="22">
        <v>243</v>
      </c>
      <c r="K76" s="23">
        <f t="shared" si="1"/>
        <v>261.89999999999998</v>
      </c>
      <c r="L76" s="23">
        <f t="shared" si="2"/>
        <v>8.1000000000000227</v>
      </c>
      <c r="M76" s="24"/>
      <c r="N76" s="25"/>
    </row>
    <row r="77" spans="1:14" ht="18.75" customHeight="1" x14ac:dyDescent="0.25">
      <c r="A77" s="15">
        <v>58</v>
      </c>
      <c r="B77" s="35" t="s">
        <v>90</v>
      </c>
      <c r="C77" s="16">
        <v>270</v>
      </c>
      <c r="D77" s="12" t="s">
        <v>91</v>
      </c>
      <c r="E77" s="30">
        <v>0.25</v>
      </c>
      <c r="F77" s="16">
        <v>10</v>
      </c>
      <c r="G77" s="19">
        <f t="shared" si="0"/>
        <v>67.5</v>
      </c>
      <c r="H77" s="20"/>
      <c r="I77" s="21"/>
      <c r="J77" s="22"/>
      <c r="K77" s="23">
        <f t="shared" si="1"/>
        <v>67.5</v>
      </c>
      <c r="L77" s="23">
        <f t="shared" si="2"/>
        <v>202.5</v>
      </c>
      <c r="M77" s="24"/>
      <c r="N77" s="25"/>
    </row>
    <row r="78" spans="1:14" ht="33.75" customHeight="1" x14ac:dyDescent="0.25">
      <c r="A78" s="15">
        <v>59</v>
      </c>
      <c r="B78" s="69" t="s">
        <v>92</v>
      </c>
      <c r="C78" s="16">
        <v>270</v>
      </c>
      <c r="D78" s="12" t="s">
        <v>93</v>
      </c>
      <c r="E78" s="30">
        <v>0.2</v>
      </c>
      <c r="F78" s="16">
        <v>10</v>
      </c>
      <c r="G78" s="19">
        <f t="shared" si="0"/>
        <v>54</v>
      </c>
      <c r="H78" s="20" t="s">
        <v>167</v>
      </c>
      <c r="I78" s="21" t="s">
        <v>211</v>
      </c>
      <c r="J78" s="22">
        <v>12.5</v>
      </c>
      <c r="K78" s="23">
        <f>J78+G78+G79</f>
        <v>107</v>
      </c>
      <c r="L78" s="23">
        <f t="shared" si="2"/>
        <v>163</v>
      </c>
      <c r="M78" s="63" t="s">
        <v>208</v>
      </c>
      <c r="N78" s="25"/>
    </row>
    <row r="79" spans="1:14" ht="30.75" customHeight="1" x14ac:dyDescent="0.25">
      <c r="A79" s="15"/>
      <c r="B79" s="69"/>
      <c r="C79" s="16">
        <v>270</v>
      </c>
      <c r="D79" s="16" t="s">
        <v>26</v>
      </c>
      <c r="E79" s="18">
        <v>0.15</v>
      </c>
      <c r="F79" s="16">
        <v>10</v>
      </c>
      <c r="G79" s="19">
        <f t="shared" ref="G79" si="39">(C79*E79)/10*F79</f>
        <v>40.5</v>
      </c>
      <c r="H79" s="26"/>
      <c r="I79" s="21"/>
      <c r="J79" s="22"/>
      <c r="K79" s="23"/>
      <c r="L79" s="23"/>
      <c r="M79" s="57"/>
      <c r="N79" s="25"/>
    </row>
    <row r="80" spans="1:14" ht="18.75" customHeight="1" x14ac:dyDescent="0.25">
      <c r="A80" s="15">
        <v>60</v>
      </c>
      <c r="B80" s="48" t="s">
        <v>94</v>
      </c>
      <c r="C80" s="16">
        <v>270</v>
      </c>
      <c r="D80" s="16"/>
      <c r="E80" s="18"/>
      <c r="F80" s="16"/>
      <c r="G80" s="19"/>
      <c r="H80" s="26" t="s">
        <v>199</v>
      </c>
      <c r="I80" s="33" t="s">
        <v>180</v>
      </c>
      <c r="J80" s="22">
        <v>270</v>
      </c>
      <c r="K80" s="23">
        <f t="shared" si="1"/>
        <v>270</v>
      </c>
      <c r="L80" s="23">
        <f t="shared" si="2"/>
        <v>0</v>
      </c>
      <c r="M80" s="36"/>
      <c r="N80" s="25"/>
    </row>
    <row r="81" spans="1:14" ht="33" customHeight="1" x14ac:dyDescent="0.25">
      <c r="A81" s="15">
        <v>61</v>
      </c>
      <c r="B81" s="62" t="s">
        <v>95</v>
      </c>
      <c r="C81" s="16">
        <v>270</v>
      </c>
      <c r="D81" s="16" t="s">
        <v>49</v>
      </c>
      <c r="E81" s="18">
        <v>0.15</v>
      </c>
      <c r="F81" s="16">
        <v>10</v>
      </c>
      <c r="G81" s="19">
        <f t="shared" si="0"/>
        <v>40.5</v>
      </c>
      <c r="H81" s="20" t="s">
        <v>167</v>
      </c>
      <c r="I81" s="21" t="s">
        <v>211</v>
      </c>
      <c r="J81" s="22">
        <v>12.5</v>
      </c>
      <c r="K81" s="23">
        <f>J81+G81+G82</f>
        <v>93.5</v>
      </c>
      <c r="L81" s="23">
        <f t="shared" si="2"/>
        <v>176.5</v>
      </c>
      <c r="M81" s="63" t="s">
        <v>208</v>
      </c>
      <c r="N81" s="25"/>
    </row>
    <row r="82" spans="1:14" ht="33" customHeight="1" x14ac:dyDescent="0.25">
      <c r="A82" s="15"/>
      <c r="B82" s="62"/>
      <c r="C82" s="16">
        <v>270</v>
      </c>
      <c r="D82" s="16" t="s">
        <v>26</v>
      </c>
      <c r="E82" s="18">
        <v>0.15</v>
      </c>
      <c r="F82" s="16">
        <v>10</v>
      </c>
      <c r="G82" s="19">
        <f t="shared" si="0"/>
        <v>40.5</v>
      </c>
      <c r="H82" s="26"/>
      <c r="I82" s="21"/>
      <c r="J82" s="22"/>
      <c r="K82" s="23"/>
      <c r="L82" s="23"/>
      <c r="M82" s="57"/>
      <c r="N82" s="25"/>
    </row>
    <row r="83" spans="1:14" ht="18.75" customHeight="1" x14ac:dyDescent="0.25">
      <c r="A83" s="15">
        <v>62</v>
      </c>
      <c r="B83" s="62" t="s">
        <v>96</v>
      </c>
      <c r="C83" s="16">
        <v>270</v>
      </c>
      <c r="D83" s="16" t="s">
        <v>30</v>
      </c>
      <c r="E83" s="30">
        <v>0.67</v>
      </c>
      <c r="F83" s="16">
        <v>8.5</v>
      </c>
      <c r="G83" s="19">
        <f t="shared" ref="G83:G84" si="40">(C83*E83)/10*F83</f>
        <v>153.76499999999999</v>
      </c>
      <c r="H83" s="20" t="s">
        <v>167</v>
      </c>
      <c r="I83" s="21" t="s">
        <v>211</v>
      </c>
      <c r="J83" s="22">
        <v>12.5</v>
      </c>
      <c r="K83" s="23">
        <f>G83+G84+J83</f>
        <v>172.33999999999997</v>
      </c>
      <c r="L83" s="23">
        <f t="shared" ref="L83" si="41">C83-K83</f>
        <v>97.660000000000025</v>
      </c>
      <c r="M83" s="24"/>
      <c r="N83" s="25"/>
    </row>
    <row r="84" spans="1:14" ht="18.75" customHeight="1" x14ac:dyDescent="0.25">
      <c r="A84" s="15"/>
      <c r="B84" s="62"/>
      <c r="C84" s="16">
        <v>270</v>
      </c>
      <c r="D84" s="16" t="s">
        <v>49</v>
      </c>
      <c r="E84" s="18">
        <v>0.15</v>
      </c>
      <c r="F84" s="16">
        <v>1.5</v>
      </c>
      <c r="G84" s="19">
        <f t="shared" si="40"/>
        <v>6.0749999999999993</v>
      </c>
      <c r="H84" s="26"/>
      <c r="I84" s="21"/>
      <c r="J84" s="22"/>
      <c r="K84" s="23"/>
      <c r="L84" s="23"/>
      <c r="M84" s="24"/>
      <c r="N84" s="25"/>
    </row>
    <row r="85" spans="1:14" ht="18.75" customHeight="1" x14ac:dyDescent="0.25">
      <c r="A85" s="15">
        <v>63</v>
      </c>
      <c r="B85" s="35" t="s">
        <v>97</v>
      </c>
      <c r="C85" s="16">
        <v>270</v>
      </c>
      <c r="D85" s="12" t="s">
        <v>98</v>
      </c>
      <c r="E85" s="30">
        <v>0.75</v>
      </c>
      <c r="F85" s="16">
        <v>10</v>
      </c>
      <c r="G85" s="19">
        <f t="shared" si="0"/>
        <v>202.5</v>
      </c>
      <c r="H85" s="20"/>
      <c r="I85" s="21"/>
      <c r="J85" s="22"/>
      <c r="K85" s="23">
        <f t="shared" si="1"/>
        <v>202.5</v>
      </c>
      <c r="L85" s="23">
        <f t="shared" si="2"/>
        <v>67.5</v>
      </c>
      <c r="M85" s="24"/>
      <c r="N85" s="25"/>
    </row>
    <row r="86" spans="1:14" ht="18.75" customHeight="1" x14ac:dyDescent="0.25">
      <c r="A86" s="15">
        <v>64</v>
      </c>
      <c r="B86" s="35" t="s">
        <v>99</v>
      </c>
      <c r="C86" s="16">
        <v>270</v>
      </c>
      <c r="D86" s="12" t="s">
        <v>98</v>
      </c>
      <c r="E86" s="30">
        <v>0.75</v>
      </c>
      <c r="F86" s="16">
        <v>10</v>
      </c>
      <c r="G86" s="19">
        <f t="shared" si="0"/>
        <v>202.5</v>
      </c>
      <c r="H86" s="20"/>
      <c r="I86" s="21"/>
      <c r="J86" s="22"/>
      <c r="K86" s="23">
        <f t="shared" si="1"/>
        <v>202.5</v>
      </c>
      <c r="L86" s="23">
        <f t="shared" si="2"/>
        <v>67.5</v>
      </c>
      <c r="M86" s="24"/>
      <c r="N86" s="25"/>
    </row>
    <row r="87" spans="1:14" ht="18.75" customHeight="1" x14ac:dyDescent="0.25">
      <c r="A87" s="15">
        <v>65</v>
      </c>
      <c r="B87" s="35" t="s">
        <v>100</v>
      </c>
      <c r="C87" s="16">
        <v>270</v>
      </c>
      <c r="D87" s="12" t="s">
        <v>101</v>
      </c>
      <c r="E87" s="30">
        <v>0.67</v>
      </c>
      <c r="F87" s="16">
        <v>10</v>
      </c>
      <c r="G87" s="19">
        <f t="shared" si="0"/>
        <v>180.9</v>
      </c>
      <c r="H87" s="20"/>
      <c r="I87" s="21"/>
      <c r="J87" s="22"/>
      <c r="K87" s="23">
        <f t="shared" si="1"/>
        <v>180.9</v>
      </c>
      <c r="L87" s="23">
        <f t="shared" si="2"/>
        <v>89.1</v>
      </c>
      <c r="M87" s="24"/>
      <c r="N87" s="25"/>
    </row>
    <row r="88" spans="1:14" ht="18.75" customHeight="1" x14ac:dyDescent="0.25">
      <c r="A88" s="15">
        <v>66</v>
      </c>
      <c r="B88" s="62" t="s">
        <v>102</v>
      </c>
      <c r="C88" s="16">
        <v>270</v>
      </c>
      <c r="D88" s="16" t="s">
        <v>52</v>
      </c>
      <c r="E88" s="18">
        <v>0.15</v>
      </c>
      <c r="F88" s="16">
        <v>9</v>
      </c>
      <c r="G88" s="19">
        <f t="shared" si="0"/>
        <v>36.449999999999996</v>
      </c>
      <c r="H88" s="26"/>
      <c r="I88" s="21"/>
      <c r="J88" s="22"/>
      <c r="K88" s="23">
        <f>G88+G89</f>
        <v>38.65</v>
      </c>
      <c r="L88" s="23">
        <f t="shared" ref="L88" si="42">C88-K88</f>
        <v>231.35</v>
      </c>
      <c r="M88" s="24"/>
      <c r="N88" s="25"/>
    </row>
    <row r="89" spans="1:14" ht="18.75" customHeight="1" x14ac:dyDescent="0.25">
      <c r="A89" s="15"/>
      <c r="B89" s="62"/>
      <c r="C89" s="16"/>
      <c r="D89" s="16" t="s">
        <v>65</v>
      </c>
      <c r="E89" s="18"/>
      <c r="F89" s="16">
        <v>1</v>
      </c>
      <c r="G89" s="19">
        <v>2.2000000000000002</v>
      </c>
      <c r="H89" s="26"/>
      <c r="I89" s="21"/>
      <c r="J89" s="22"/>
      <c r="K89" s="23"/>
      <c r="L89" s="23"/>
      <c r="M89" s="24"/>
      <c r="N89" s="25"/>
    </row>
    <row r="90" spans="1:14" ht="18.75" customHeight="1" x14ac:dyDescent="0.25">
      <c r="A90" s="15">
        <v>67</v>
      </c>
      <c r="B90" s="29" t="s">
        <v>103</v>
      </c>
      <c r="C90" s="16">
        <v>270</v>
      </c>
      <c r="D90" s="27" t="s">
        <v>34</v>
      </c>
      <c r="E90" s="30">
        <v>0.7</v>
      </c>
      <c r="F90" s="16">
        <v>10</v>
      </c>
      <c r="G90" s="19">
        <f t="shared" si="0"/>
        <v>189</v>
      </c>
      <c r="H90" s="31"/>
      <c r="I90" s="33"/>
      <c r="J90" s="22"/>
      <c r="K90" s="23">
        <f t="shared" ref="K90:K153" si="43">J90+G90</f>
        <v>189</v>
      </c>
      <c r="L90" s="23">
        <f t="shared" ref="L90:L155" si="44">C90-K90</f>
        <v>81</v>
      </c>
      <c r="M90" s="24"/>
      <c r="N90" s="25"/>
    </row>
    <row r="91" spans="1:14" ht="32.25" customHeight="1" x14ac:dyDescent="0.25">
      <c r="A91" s="15">
        <v>68</v>
      </c>
      <c r="B91" s="66" t="s">
        <v>104</v>
      </c>
      <c r="C91" s="16">
        <v>270</v>
      </c>
      <c r="D91" s="16" t="s">
        <v>24</v>
      </c>
      <c r="E91" s="30">
        <v>0.2</v>
      </c>
      <c r="F91" s="16">
        <v>10</v>
      </c>
      <c r="G91" s="19">
        <f t="shared" si="0"/>
        <v>54</v>
      </c>
      <c r="H91" s="31"/>
      <c r="I91" s="33"/>
      <c r="J91" s="22"/>
      <c r="K91" s="23">
        <f>G91+G92</f>
        <v>94.5</v>
      </c>
      <c r="L91" s="23">
        <f t="shared" si="44"/>
        <v>175.5</v>
      </c>
      <c r="M91" s="63" t="s">
        <v>208</v>
      </c>
      <c r="N91" s="25"/>
    </row>
    <row r="92" spans="1:14" ht="32.25" customHeight="1" x14ac:dyDescent="0.25">
      <c r="A92" s="15"/>
      <c r="B92" s="66"/>
      <c r="C92" s="16">
        <v>270</v>
      </c>
      <c r="D92" s="16" t="s">
        <v>26</v>
      </c>
      <c r="E92" s="18">
        <v>0.15</v>
      </c>
      <c r="F92" s="16">
        <v>10</v>
      </c>
      <c r="G92" s="19">
        <f t="shared" ref="G92" si="45">(C92*E92)/10*F92</f>
        <v>40.5</v>
      </c>
      <c r="H92" s="26"/>
      <c r="I92" s="21"/>
      <c r="J92" s="22"/>
      <c r="K92" s="23"/>
      <c r="L92" s="23">
        <f t="shared" si="44"/>
        <v>270</v>
      </c>
      <c r="M92" s="57"/>
      <c r="N92" s="25"/>
    </row>
    <row r="93" spans="1:14" ht="29.25" customHeight="1" x14ac:dyDescent="0.25">
      <c r="A93" s="15"/>
      <c r="B93" s="66" t="s">
        <v>142</v>
      </c>
      <c r="C93" s="16">
        <v>270</v>
      </c>
      <c r="D93" s="16" t="s">
        <v>105</v>
      </c>
      <c r="E93" s="30">
        <v>0.2</v>
      </c>
      <c r="F93" s="17">
        <v>10</v>
      </c>
      <c r="G93" s="19">
        <f>(C93*E93)/10*F93</f>
        <v>54</v>
      </c>
      <c r="H93" s="31"/>
      <c r="I93" s="33"/>
      <c r="J93" s="22"/>
      <c r="K93" s="23">
        <f>G93+G94</f>
        <v>94.5</v>
      </c>
      <c r="L93" s="23">
        <f>C93-K93</f>
        <v>175.5</v>
      </c>
      <c r="M93" s="63" t="s">
        <v>208</v>
      </c>
      <c r="N93" s="25"/>
    </row>
    <row r="94" spans="1:14" ht="27.75" customHeight="1" x14ac:dyDescent="0.25">
      <c r="A94" s="15"/>
      <c r="B94" s="66"/>
      <c r="C94" s="16">
        <v>270</v>
      </c>
      <c r="D94" s="16" t="s">
        <v>26</v>
      </c>
      <c r="E94" s="18">
        <v>0.15</v>
      </c>
      <c r="F94" s="16">
        <v>10</v>
      </c>
      <c r="G94" s="19">
        <f t="shared" ref="G94" si="46">(C94*E94)/10*F94</f>
        <v>40.5</v>
      </c>
      <c r="H94" s="26"/>
      <c r="I94" s="21"/>
      <c r="J94" s="22"/>
      <c r="K94" s="23"/>
      <c r="L94" s="23"/>
      <c r="M94" s="57"/>
      <c r="N94" s="25"/>
    </row>
    <row r="95" spans="1:14" ht="18.75" customHeight="1" x14ac:dyDescent="0.25">
      <c r="A95" s="15">
        <v>69</v>
      </c>
      <c r="B95" s="48" t="s">
        <v>106</v>
      </c>
      <c r="C95" s="16">
        <v>270</v>
      </c>
      <c r="D95" s="16" t="s">
        <v>49</v>
      </c>
      <c r="E95" s="18">
        <v>0.15</v>
      </c>
      <c r="F95" s="16">
        <v>10</v>
      </c>
      <c r="G95" s="19">
        <f t="shared" ref="G95" si="47">(C95*E95)/10*F95</f>
        <v>40.5</v>
      </c>
      <c r="H95" s="20" t="s">
        <v>167</v>
      </c>
      <c r="I95" s="21" t="s">
        <v>211</v>
      </c>
      <c r="J95" s="22">
        <v>12.5</v>
      </c>
      <c r="K95" s="23">
        <f t="shared" si="43"/>
        <v>53</v>
      </c>
      <c r="L95" s="23">
        <f t="shared" si="44"/>
        <v>217</v>
      </c>
      <c r="M95" s="24"/>
      <c r="N95" s="25"/>
    </row>
    <row r="96" spans="1:14" ht="18.75" customHeight="1" x14ac:dyDescent="0.25">
      <c r="A96" s="15">
        <v>70</v>
      </c>
      <c r="B96" s="48" t="s">
        <v>107</v>
      </c>
      <c r="C96" s="16">
        <v>270</v>
      </c>
      <c r="D96" s="16" t="s">
        <v>49</v>
      </c>
      <c r="E96" s="18">
        <v>0.15</v>
      </c>
      <c r="F96" s="16">
        <v>10</v>
      </c>
      <c r="G96" s="19">
        <f t="shared" ref="G96:G155" si="48">(C96*E96)/10*F96</f>
        <v>40.5</v>
      </c>
      <c r="H96" s="20"/>
      <c r="I96" s="21"/>
      <c r="J96" s="22"/>
      <c r="K96" s="23">
        <f t="shared" si="43"/>
        <v>40.5</v>
      </c>
      <c r="L96" s="23">
        <f t="shared" si="44"/>
        <v>229.5</v>
      </c>
      <c r="M96" s="24"/>
      <c r="N96" s="25"/>
    </row>
    <row r="97" spans="1:14" x14ac:dyDescent="0.25">
      <c r="A97" s="15">
        <v>71</v>
      </c>
      <c r="B97" s="48" t="s">
        <v>108</v>
      </c>
      <c r="C97" s="16">
        <v>270</v>
      </c>
      <c r="D97" s="16" t="s">
        <v>109</v>
      </c>
      <c r="E97" s="30">
        <v>0.25</v>
      </c>
      <c r="F97" s="16">
        <v>10</v>
      </c>
      <c r="G97" s="19">
        <f t="shared" si="48"/>
        <v>67.5</v>
      </c>
      <c r="H97" s="20"/>
      <c r="I97" s="21"/>
      <c r="J97" s="22"/>
      <c r="K97" s="23">
        <f t="shared" si="43"/>
        <v>67.5</v>
      </c>
      <c r="L97" s="23">
        <f t="shared" si="44"/>
        <v>202.5</v>
      </c>
      <c r="M97" s="34"/>
      <c r="N97" s="25"/>
    </row>
    <row r="98" spans="1:14" x14ac:dyDescent="0.25">
      <c r="A98" s="15">
        <v>72</v>
      </c>
      <c r="B98" s="48" t="s">
        <v>110</v>
      </c>
      <c r="C98" s="16">
        <v>270</v>
      </c>
      <c r="D98" s="16" t="s">
        <v>26</v>
      </c>
      <c r="E98" s="18">
        <v>0.15</v>
      </c>
      <c r="F98" s="16">
        <v>10</v>
      </c>
      <c r="G98" s="19">
        <f t="shared" si="48"/>
        <v>40.5</v>
      </c>
      <c r="H98" s="26"/>
      <c r="I98" s="21"/>
      <c r="J98" s="22"/>
      <c r="K98" s="23">
        <f t="shared" si="43"/>
        <v>40.5</v>
      </c>
      <c r="L98" s="23">
        <f t="shared" si="44"/>
        <v>229.5</v>
      </c>
      <c r="M98" s="34"/>
      <c r="N98" s="25"/>
    </row>
    <row r="99" spans="1:14" x14ac:dyDescent="0.25">
      <c r="A99" s="15">
        <v>73</v>
      </c>
      <c r="B99" s="48" t="s">
        <v>111</v>
      </c>
      <c r="C99" s="16">
        <v>270</v>
      </c>
      <c r="D99" s="17" t="s">
        <v>112</v>
      </c>
      <c r="E99" s="30">
        <v>0.2</v>
      </c>
      <c r="F99" s="17">
        <v>10</v>
      </c>
      <c r="G99" s="19">
        <f t="shared" si="48"/>
        <v>54</v>
      </c>
      <c r="H99" s="26"/>
      <c r="I99" s="21"/>
      <c r="J99" s="22"/>
      <c r="K99" s="23">
        <f t="shared" si="43"/>
        <v>54</v>
      </c>
      <c r="L99" s="23">
        <f t="shared" si="44"/>
        <v>216</v>
      </c>
      <c r="M99" s="34"/>
      <c r="N99" s="25"/>
    </row>
    <row r="100" spans="1:14" x14ac:dyDescent="0.25">
      <c r="A100" s="15"/>
      <c r="B100" s="48" t="s">
        <v>173</v>
      </c>
      <c r="C100" s="16">
        <v>270</v>
      </c>
      <c r="D100" s="16" t="s">
        <v>30</v>
      </c>
      <c r="E100" s="30">
        <v>0.67</v>
      </c>
      <c r="F100" s="16">
        <v>4.5</v>
      </c>
      <c r="G100" s="19">
        <f t="shared" ref="G100" si="49">(C100*E100)/10*F100</f>
        <v>81.405000000000001</v>
      </c>
      <c r="H100" s="31" t="s">
        <v>183</v>
      </c>
      <c r="I100" s="33" t="s">
        <v>184</v>
      </c>
      <c r="J100" s="22">
        <v>148.5</v>
      </c>
      <c r="K100" s="23">
        <f t="shared" ref="K100" si="50">J100+G100</f>
        <v>229.905</v>
      </c>
      <c r="L100" s="23">
        <f t="shared" ref="L100" si="51">C100-K100</f>
        <v>40.094999999999999</v>
      </c>
      <c r="M100" s="34"/>
      <c r="N100" s="25"/>
    </row>
    <row r="101" spans="1:14" x14ac:dyDescent="0.25">
      <c r="A101" s="15">
        <v>74</v>
      </c>
      <c r="B101" s="48" t="s">
        <v>113</v>
      </c>
      <c r="C101" s="16">
        <v>270</v>
      </c>
      <c r="D101" s="16" t="s">
        <v>26</v>
      </c>
      <c r="E101" s="18">
        <v>0.15</v>
      </c>
      <c r="F101" s="16">
        <v>10</v>
      </c>
      <c r="G101" s="19">
        <f t="shared" si="48"/>
        <v>40.5</v>
      </c>
      <c r="H101" s="26"/>
      <c r="I101" s="21"/>
      <c r="J101" s="22"/>
      <c r="K101" s="23">
        <f t="shared" si="43"/>
        <v>40.5</v>
      </c>
      <c r="L101" s="23">
        <f t="shared" si="44"/>
        <v>229.5</v>
      </c>
      <c r="M101" s="34"/>
      <c r="N101" s="25"/>
    </row>
    <row r="102" spans="1:14" x14ac:dyDescent="0.25">
      <c r="A102" s="15">
        <v>75</v>
      </c>
      <c r="B102" s="48" t="s">
        <v>114</v>
      </c>
      <c r="C102" s="17">
        <v>270</v>
      </c>
      <c r="D102" s="17" t="s">
        <v>112</v>
      </c>
      <c r="E102" s="30">
        <v>0.2</v>
      </c>
      <c r="F102" s="17">
        <v>10</v>
      </c>
      <c r="G102" s="19">
        <f t="shared" si="48"/>
        <v>54</v>
      </c>
      <c r="H102" s="31"/>
      <c r="I102" s="33"/>
      <c r="J102" s="22"/>
      <c r="K102" s="23">
        <f t="shared" si="43"/>
        <v>54</v>
      </c>
      <c r="L102" s="23">
        <f t="shared" si="44"/>
        <v>216</v>
      </c>
      <c r="M102" s="34"/>
      <c r="N102" s="25"/>
    </row>
    <row r="103" spans="1:14" x14ac:dyDescent="0.25">
      <c r="A103" s="15">
        <v>76</v>
      </c>
      <c r="B103" s="48" t="s">
        <v>115</v>
      </c>
      <c r="C103" s="16">
        <v>270</v>
      </c>
      <c r="D103" s="16" t="s">
        <v>26</v>
      </c>
      <c r="E103" s="18">
        <v>0.15</v>
      </c>
      <c r="F103" s="16">
        <v>10</v>
      </c>
      <c r="G103" s="19">
        <f t="shared" si="48"/>
        <v>40.5</v>
      </c>
      <c r="H103" s="26"/>
      <c r="I103" s="21"/>
      <c r="J103" s="22"/>
      <c r="K103" s="23">
        <f t="shared" si="43"/>
        <v>40.5</v>
      </c>
      <c r="L103" s="23">
        <f t="shared" si="44"/>
        <v>229.5</v>
      </c>
      <c r="M103" s="34"/>
      <c r="N103" s="25"/>
    </row>
    <row r="104" spans="1:14" x14ac:dyDescent="0.25">
      <c r="A104" s="15">
        <v>77</v>
      </c>
      <c r="B104" s="29" t="s">
        <v>116</v>
      </c>
      <c r="C104" s="16">
        <v>270</v>
      </c>
      <c r="D104" s="27" t="s">
        <v>28</v>
      </c>
      <c r="E104" s="30">
        <v>0.25</v>
      </c>
      <c r="F104" s="16">
        <v>10</v>
      </c>
      <c r="G104" s="19">
        <f t="shared" si="48"/>
        <v>67.5</v>
      </c>
      <c r="H104" s="31"/>
      <c r="I104" s="33"/>
      <c r="J104" s="22"/>
      <c r="K104" s="23">
        <f t="shared" si="43"/>
        <v>67.5</v>
      </c>
      <c r="L104" s="23">
        <f t="shared" si="44"/>
        <v>202.5</v>
      </c>
      <c r="M104" s="34"/>
    </row>
    <row r="105" spans="1:14" x14ac:dyDescent="0.25">
      <c r="A105" s="15">
        <v>78</v>
      </c>
      <c r="B105" s="48" t="s">
        <v>117</v>
      </c>
      <c r="C105" s="16">
        <v>270</v>
      </c>
      <c r="D105" s="16" t="s">
        <v>26</v>
      </c>
      <c r="E105" s="18">
        <v>0.15</v>
      </c>
      <c r="F105" s="16">
        <v>10</v>
      </c>
      <c r="G105" s="19">
        <f t="shared" ref="G105" si="52">(C105*E105)/10*F105</f>
        <v>40.5</v>
      </c>
      <c r="H105" s="20" t="s">
        <v>167</v>
      </c>
      <c r="I105" s="21" t="s">
        <v>211</v>
      </c>
      <c r="J105" s="22">
        <v>25</v>
      </c>
      <c r="K105" s="23">
        <f t="shared" ref="K105" si="53">J105+G105</f>
        <v>65.5</v>
      </c>
      <c r="L105" s="23">
        <f t="shared" ref="L105" si="54">C105-K105</f>
        <v>204.5</v>
      </c>
      <c r="M105" s="34"/>
    </row>
    <row r="106" spans="1:14" x14ac:dyDescent="0.25">
      <c r="A106" s="15">
        <v>79</v>
      </c>
      <c r="B106" s="29" t="s">
        <v>118</v>
      </c>
      <c r="C106" s="16">
        <v>270</v>
      </c>
      <c r="D106" s="27" t="s">
        <v>105</v>
      </c>
      <c r="E106" s="30">
        <v>0.2</v>
      </c>
      <c r="F106" s="16">
        <v>10</v>
      </c>
      <c r="G106" s="19">
        <f t="shared" si="48"/>
        <v>54</v>
      </c>
      <c r="H106" s="31"/>
      <c r="I106" s="33"/>
      <c r="J106" s="22"/>
      <c r="K106" s="23">
        <f t="shared" si="43"/>
        <v>54</v>
      </c>
      <c r="L106" s="23">
        <f t="shared" si="44"/>
        <v>216</v>
      </c>
      <c r="M106" s="34"/>
    </row>
    <row r="107" spans="1:14" ht="24" customHeight="1" x14ac:dyDescent="0.25">
      <c r="A107" s="15">
        <v>80</v>
      </c>
      <c r="B107" s="62" t="s">
        <v>119</v>
      </c>
      <c r="C107" s="16">
        <v>270</v>
      </c>
      <c r="D107" s="16" t="s">
        <v>49</v>
      </c>
      <c r="E107" s="30">
        <v>0.15</v>
      </c>
      <c r="F107" s="16">
        <v>10</v>
      </c>
      <c r="G107" s="19">
        <f t="shared" ref="G107:G109" si="55">(C107*E107)/10*F107</f>
        <v>40.5</v>
      </c>
      <c r="H107" s="26"/>
      <c r="I107" s="21"/>
      <c r="J107" s="21"/>
      <c r="K107" s="23">
        <f>G107+G108</f>
        <v>81</v>
      </c>
      <c r="L107" s="23">
        <f t="shared" ref="L107:L109" si="56">C107-K107</f>
        <v>189</v>
      </c>
      <c r="M107" s="63" t="s">
        <v>208</v>
      </c>
    </row>
    <row r="108" spans="1:14" ht="24" customHeight="1" x14ac:dyDescent="0.25">
      <c r="A108" s="15"/>
      <c r="B108" s="62"/>
      <c r="C108" s="16">
        <v>270</v>
      </c>
      <c r="D108" s="16" t="s">
        <v>26</v>
      </c>
      <c r="E108" s="18">
        <v>0.15</v>
      </c>
      <c r="F108" s="16">
        <v>10</v>
      </c>
      <c r="G108" s="19">
        <f t="shared" si="55"/>
        <v>40.5</v>
      </c>
      <c r="H108" s="26"/>
      <c r="I108" s="21"/>
      <c r="J108" s="22"/>
      <c r="K108" s="23"/>
      <c r="L108" s="23"/>
      <c r="M108" s="57"/>
    </row>
    <row r="109" spans="1:14" ht="18.75" customHeight="1" x14ac:dyDescent="0.25">
      <c r="A109" s="15">
        <v>81</v>
      </c>
      <c r="B109" s="48" t="s">
        <v>120</v>
      </c>
      <c r="C109" s="16">
        <v>270</v>
      </c>
      <c r="D109" s="16" t="s">
        <v>165</v>
      </c>
      <c r="E109" s="18">
        <v>0.15</v>
      </c>
      <c r="F109" s="16">
        <v>10</v>
      </c>
      <c r="G109" s="19">
        <f t="shared" si="55"/>
        <v>40.5</v>
      </c>
      <c r="H109" s="26"/>
      <c r="I109" s="21"/>
      <c r="J109" s="22"/>
      <c r="K109" s="23">
        <f t="shared" ref="K109" si="57">J109+G109</f>
        <v>40.5</v>
      </c>
      <c r="L109" s="23">
        <f t="shared" si="56"/>
        <v>229.5</v>
      </c>
      <c r="M109" s="34"/>
      <c r="N109" s="25"/>
    </row>
    <row r="110" spans="1:14" x14ac:dyDescent="0.25">
      <c r="A110" s="15">
        <v>82</v>
      </c>
      <c r="B110" s="29" t="s">
        <v>121</v>
      </c>
      <c r="C110" s="16">
        <v>270</v>
      </c>
      <c r="D110" s="28" t="s">
        <v>109</v>
      </c>
      <c r="E110" s="30">
        <v>0.25</v>
      </c>
      <c r="F110" s="16">
        <v>10</v>
      </c>
      <c r="G110" s="19">
        <f t="shared" si="48"/>
        <v>67.5</v>
      </c>
      <c r="H110" s="31"/>
      <c r="I110" s="33"/>
      <c r="J110" s="22"/>
      <c r="K110" s="23">
        <f t="shared" si="43"/>
        <v>67.5</v>
      </c>
      <c r="L110" s="23">
        <f t="shared" si="44"/>
        <v>202.5</v>
      </c>
      <c r="M110" s="34"/>
    </row>
    <row r="111" spans="1:14" x14ac:dyDescent="0.25">
      <c r="A111" s="15">
        <v>83</v>
      </c>
      <c r="B111" s="48" t="s">
        <v>122</v>
      </c>
      <c r="C111" s="16">
        <v>270</v>
      </c>
      <c r="D111" s="16" t="s">
        <v>26</v>
      </c>
      <c r="E111" s="18">
        <v>0.15</v>
      </c>
      <c r="F111" s="16">
        <v>8.5</v>
      </c>
      <c r="G111" s="19">
        <f t="shared" si="48"/>
        <v>34.424999999999997</v>
      </c>
      <c r="H111" s="26"/>
      <c r="I111" s="21"/>
      <c r="J111" s="22"/>
      <c r="K111" s="23">
        <f t="shared" si="43"/>
        <v>34.424999999999997</v>
      </c>
      <c r="L111" s="23">
        <f t="shared" si="44"/>
        <v>235.57499999999999</v>
      </c>
      <c r="M111" s="34"/>
    </row>
    <row r="112" spans="1:14" x14ac:dyDescent="0.25">
      <c r="A112" s="15">
        <v>84</v>
      </c>
      <c r="B112" s="29" t="s">
        <v>123</v>
      </c>
      <c r="C112" s="16">
        <v>270</v>
      </c>
      <c r="D112" s="16" t="s">
        <v>30</v>
      </c>
      <c r="E112" s="30">
        <v>0.67</v>
      </c>
      <c r="F112" s="16">
        <v>10</v>
      </c>
      <c r="G112" s="19">
        <f t="shared" si="48"/>
        <v>180.9</v>
      </c>
      <c r="H112" s="20" t="s">
        <v>167</v>
      </c>
      <c r="I112" s="21" t="s">
        <v>211</v>
      </c>
      <c r="J112" s="22">
        <v>12.5</v>
      </c>
      <c r="K112" s="23">
        <f t="shared" si="43"/>
        <v>193.4</v>
      </c>
      <c r="L112" s="23">
        <f t="shared" si="44"/>
        <v>76.599999999999994</v>
      </c>
      <c r="M112" s="34"/>
    </row>
    <row r="113" spans="1:13" x14ac:dyDescent="0.25">
      <c r="A113" s="15">
        <v>85</v>
      </c>
      <c r="B113" s="48" t="s">
        <v>124</v>
      </c>
      <c r="C113" s="16">
        <v>270</v>
      </c>
      <c r="D113" s="16" t="s">
        <v>26</v>
      </c>
      <c r="E113" s="18">
        <v>0.15</v>
      </c>
      <c r="F113" s="16">
        <v>9</v>
      </c>
      <c r="G113" s="19">
        <f t="shared" ref="G113" si="58">(C113*E113)/10*F113</f>
        <v>36.449999999999996</v>
      </c>
      <c r="H113" s="26"/>
      <c r="I113" s="21"/>
      <c r="J113" s="22"/>
      <c r="K113" s="23">
        <f t="shared" ref="K113" si="59">J113+G113</f>
        <v>36.449999999999996</v>
      </c>
      <c r="L113" s="23">
        <f t="shared" ref="L113" si="60">C113-K113</f>
        <v>233.55</v>
      </c>
      <c r="M113" s="34"/>
    </row>
    <row r="114" spans="1:13" x14ac:dyDescent="0.25">
      <c r="A114" s="15">
        <v>86</v>
      </c>
      <c r="B114" s="29" t="s">
        <v>125</v>
      </c>
      <c r="C114" s="16">
        <v>270</v>
      </c>
      <c r="D114" s="16" t="s">
        <v>30</v>
      </c>
      <c r="E114" s="30">
        <v>0.67</v>
      </c>
      <c r="F114" s="16">
        <v>10</v>
      </c>
      <c r="G114" s="19">
        <f t="shared" si="48"/>
        <v>180.9</v>
      </c>
      <c r="H114" s="31"/>
      <c r="I114" s="33"/>
      <c r="J114" s="22"/>
      <c r="K114" s="23">
        <f t="shared" si="43"/>
        <v>180.9</v>
      </c>
      <c r="L114" s="23">
        <f t="shared" si="44"/>
        <v>89.1</v>
      </c>
      <c r="M114" s="34"/>
    </row>
    <row r="115" spans="1:13" x14ac:dyDescent="0.25">
      <c r="A115" s="15">
        <v>87</v>
      </c>
      <c r="B115" s="29" t="s">
        <v>126</v>
      </c>
      <c r="C115" s="16">
        <v>270</v>
      </c>
      <c r="D115" s="27" t="s">
        <v>34</v>
      </c>
      <c r="E115" s="30">
        <v>0.7</v>
      </c>
      <c r="F115" s="16">
        <v>10</v>
      </c>
      <c r="G115" s="19">
        <f t="shared" si="48"/>
        <v>189</v>
      </c>
      <c r="H115" s="31"/>
      <c r="I115" s="33"/>
      <c r="J115" s="22"/>
      <c r="K115" s="23">
        <f t="shared" si="43"/>
        <v>189</v>
      </c>
      <c r="L115" s="23">
        <f t="shared" si="44"/>
        <v>81</v>
      </c>
      <c r="M115" s="34"/>
    </row>
    <row r="116" spans="1:13" x14ac:dyDescent="0.25">
      <c r="A116" s="15">
        <v>88</v>
      </c>
      <c r="B116" s="29" t="s">
        <v>127</v>
      </c>
      <c r="C116" s="16">
        <v>270</v>
      </c>
      <c r="D116" s="27" t="s">
        <v>105</v>
      </c>
      <c r="E116" s="30">
        <v>0.2</v>
      </c>
      <c r="F116" s="16">
        <v>10</v>
      </c>
      <c r="G116" s="19">
        <f t="shared" si="48"/>
        <v>54</v>
      </c>
      <c r="H116" s="31"/>
      <c r="I116" s="33"/>
      <c r="J116" s="22"/>
      <c r="K116" s="23">
        <f t="shared" si="43"/>
        <v>54</v>
      </c>
      <c r="L116" s="23">
        <f t="shared" si="44"/>
        <v>216</v>
      </c>
      <c r="M116" s="34"/>
    </row>
    <row r="117" spans="1:13" ht="30.75" customHeight="1" x14ac:dyDescent="0.25">
      <c r="A117" s="15">
        <v>89</v>
      </c>
      <c r="B117" s="69" t="s">
        <v>128</v>
      </c>
      <c r="C117" s="16">
        <v>270</v>
      </c>
      <c r="D117" s="16" t="s">
        <v>24</v>
      </c>
      <c r="E117" s="18">
        <v>0.2</v>
      </c>
      <c r="F117" s="16">
        <v>10</v>
      </c>
      <c r="G117" s="19">
        <f t="shared" si="48"/>
        <v>54</v>
      </c>
      <c r="H117" s="31"/>
      <c r="I117" s="33"/>
      <c r="J117" s="22"/>
      <c r="K117" s="23">
        <f>G117+G118</f>
        <v>94.5</v>
      </c>
      <c r="L117" s="23">
        <f t="shared" si="44"/>
        <v>175.5</v>
      </c>
      <c r="M117" s="63" t="s">
        <v>208</v>
      </c>
    </row>
    <row r="118" spans="1:13" ht="30.75" customHeight="1" x14ac:dyDescent="0.25">
      <c r="A118" s="15"/>
      <c r="B118" s="69"/>
      <c r="C118" s="16">
        <v>270</v>
      </c>
      <c r="D118" s="16" t="s">
        <v>26</v>
      </c>
      <c r="E118" s="18">
        <v>0.15</v>
      </c>
      <c r="F118" s="16">
        <v>10</v>
      </c>
      <c r="G118" s="19">
        <f t="shared" si="48"/>
        <v>40.5</v>
      </c>
      <c r="H118" s="26"/>
      <c r="I118" s="21"/>
      <c r="J118" s="22"/>
      <c r="K118" s="23"/>
      <c r="L118" s="23"/>
      <c r="M118" s="57"/>
    </row>
    <row r="119" spans="1:13" x14ac:dyDescent="0.25">
      <c r="A119" s="15">
        <v>90</v>
      </c>
      <c r="B119" s="29" t="s">
        <v>129</v>
      </c>
      <c r="C119" s="16">
        <v>270</v>
      </c>
      <c r="D119" s="16" t="s">
        <v>30</v>
      </c>
      <c r="E119" s="30">
        <v>0.67</v>
      </c>
      <c r="F119" s="16">
        <v>10</v>
      </c>
      <c r="G119" s="19">
        <f t="shared" si="48"/>
        <v>180.9</v>
      </c>
      <c r="H119" s="31"/>
      <c r="I119" s="33"/>
      <c r="J119" s="22"/>
      <c r="K119" s="23">
        <f t="shared" si="43"/>
        <v>180.9</v>
      </c>
      <c r="L119" s="23">
        <f t="shared" si="44"/>
        <v>89.1</v>
      </c>
      <c r="M119" s="34"/>
    </row>
    <row r="120" spans="1:13" x14ac:dyDescent="0.25">
      <c r="A120" s="15">
        <v>91</v>
      </c>
      <c r="B120" s="62" t="s">
        <v>130</v>
      </c>
      <c r="C120" s="16">
        <v>270</v>
      </c>
      <c r="D120" s="16" t="s">
        <v>26</v>
      </c>
      <c r="E120" s="18">
        <v>0.15</v>
      </c>
      <c r="F120" s="16">
        <v>1.5</v>
      </c>
      <c r="G120" s="19">
        <f t="shared" ref="G120:G121" si="61">(C120*E120)/10*F120</f>
        <v>6.0749999999999993</v>
      </c>
      <c r="H120" s="20" t="s">
        <v>167</v>
      </c>
      <c r="I120" s="21" t="s">
        <v>211</v>
      </c>
      <c r="J120" s="22">
        <v>12.5</v>
      </c>
      <c r="K120" s="23">
        <f>J120+G120+G121</f>
        <v>53</v>
      </c>
      <c r="L120" s="23">
        <f t="shared" ref="L120" si="62">C120-K120</f>
        <v>217</v>
      </c>
      <c r="M120" s="34"/>
    </row>
    <row r="121" spans="1:13" x14ac:dyDescent="0.25">
      <c r="A121" s="15"/>
      <c r="B121" s="62"/>
      <c r="C121" s="16">
        <v>270</v>
      </c>
      <c r="D121" s="16" t="s">
        <v>49</v>
      </c>
      <c r="E121" s="30">
        <v>0.15</v>
      </c>
      <c r="F121" s="16">
        <v>8.5</v>
      </c>
      <c r="G121" s="19">
        <f t="shared" si="61"/>
        <v>34.424999999999997</v>
      </c>
      <c r="H121" s="20"/>
      <c r="I121" s="21"/>
      <c r="J121" s="21"/>
      <c r="K121" s="23"/>
      <c r="L121" s="23"/>
      <c r="M121" s="34"/>
    </row>
    <row r="122" spans="1:13" x14ac:dyDescent="0.25">
      <c r="A122" s="15">
        <v>92</v>
      </c>
      <c r="B122" s="29" t="s">
        <v>131</v>
      </c>
      <c r="C122" s="16">
        <v>270</v>
      </c>
      <c r="D122" s="16" t="s">
        <v>30</v>
      </c>
      <c r="E122" s="30">
        <v>0.67</v>
      </c>
      <c r="F122" s="16">
        <v>10</v>
      </c>
      <c r="G122" s="19">
        <f t="shared" si="48"/>
        <v>180.9</v>
      </c>
      <c r="H122" s="31"/>
      <c r="I122" s="33"/>
      <c r="J122" s="22"/>
      <c r="K122" s="23">
        <f t="shared" si="43"/>
        <v>180.9</v>
      </c>
      <c r="L122" s="23">
        <f t="shared" si="44"/>
        <v>89.1</v>
      </c>
      <c r="M122" s="34"/>
    </row>
    <row r="123" spans="1:13" x14ac:dyDescent="0.25">
      <c r="A123" s="15">
        <v>93</v>
      </c>
      <c r="B123" s="29" t="s">
        <v>132</v>
      </c>
      <c r="C123" s="16">
        <v>270</v>
      </c>
      <c r="D123" s="16" t="s">
        <v>24</v>
      </c>
      <c r="E123" s="30">
        <v>0.2</v>
      </c>
      <c r="F123" s="16">
        <v>10</v>
      </c>
      <c r="G123" s="19">
        <f t="shared" si="48"/>
        <v>54</v>
      </c>
      <c r="H123" s="31"/>
      <c r="I123" s="33"/>
      <c r="J123" s="22"/>
      <c r="K123" s="23">
        <f t="shared" si="43"/>
        <v>54</v>
      </c>
      <c r="L123" s="23">
        <f t="shared" si="44"/>
        <v>216</v>
      </c>
      <c r="M123" s="34"/>
    </row>
    <row r="124" spans="1:13" x14ac:dyDescent="0.25">
      <c r="A124" s="15">
        <v>94</v>
      </c>
      <c r="B124" s="37" t="s">
        <v>133</v>
      </c>
      <c r="C124" s="16">
        <v>270</v>
      </c>
      <c r="D124" s="16" t="s">
        <v>49</v>
      </c>
      <c r="E124" s="30">
        <v>0.15</v>
      </c>
      <c r="F124" s="16">
        <v>1.5</v>
      </c>
      <c r="G124" s="19">
        <f t="shared" ref="G124" si="63">(C124*E124)/10*F124</f>
        <v>6.0749999999999993</v>
      </c>
      <c r="H124" s="20" t="s">
        <v>202</v>
      </c>
      <c r="I124" s="21" t="s">
        <v>203</v>
      </c>
      <c r="J124" s="21">
        <v>229.5</v>
      </c>
      <c r="K124" s="23">
        <f t="shared" ref="K124" si="64">J124+G124</f>
        <v>235.57499999999999</v>
      </c>
      <c r="L124" s="23">
        <f t="shared" ref="L124" si="65">C124-K124</f>
        <v>34.425000000000011</v>
      </c>
      <c r="M124" s="34"/>
    </row>
    <row r="125" spans="1:13" x14ac:dyDescent="0.25">
      <c r="A125" s="15">
        <v>95</v>
      </c>
      <c r="B125" s="37" t="s">
        <v>134</v>
      </c>
      <c r="C125" s="16">
        <v>270</v>
      </c>
      <c r="D125" s="16" t="s">
        <v>49</v>
      </c>
      <c r="E125" s="30">
        <v>0.15</v>
      </c>
      <c r="F125" s="16">
        <v>10</v>
      </c>
      <c r="G125" s="19">
        <f t="shared" si="48"/>
        <v>40.5</v>
      </c>
      <c r="H125" s="20"/>
      <c r="I125" s="21"/>
      <c r="J125" s="21"/>
      <c r="K125" s="23">
        <f t="shared" si="43"/>
        <v>40.5</v>
      </c>
      <c r="L125" s="23">
        <f t="shared" si="44"/>
        <v>229.5</v>
      </c>
      <c r="M125" s="34"/>
    </row>
    <row r="126" spans="1:13" x14ac:dyDescent="0.25">
      <c r="A126" s="15">
        <v>96</v>
      </c>
      <c r="B126" s="37" t="s">
        <v>135</v>
      </c>
      <c r="C126" s="16">
        <v>270</v>
      </c>
      <c r="D126" s="16"/>
      <c r="E126" s="30"/>
      <c r="F126" s="16"/>
      <c r="G126" s="19">
        <f t="shared" si="48"/>
        <v>0</v>
      </c>
      <c r="H126" s="20"/>
      <c r="I126" s="21"/>
      <c r="J126" s="21"/>
      <c r="K126" s="23">
        <f t="shared" si="43"/>
        <v>0</v>
      </c>
      <c r="L126" s="23">
        <f t="shared" si="44"/>
        <v>270</v>
      </c>
      <c r="M126" s="38"/>
    </row>
    <row r="127" spans="1:13" x14ac:dyDescent="0.25">
      <c r="A127" s="15">
        <v>97</v>
      </c>
      <c r="B127" s="32" t="s">
        <v>136</v>
      </c>
      <c r="C127" s="16">
        <v>270</v>
      </c>
      <c r="D127" s="16" t="s">
        <v>109</v>
      </c>
      <c r="E127" s="30">
        <v>0.25</v>
      </c>
      <c r="F127" s="17">
        <v>10</v>
      </c>
      <c r="G127" s="19">
        <f t="shared" si="48"/>
        <v>67.5</v>
      </c>
      <c r="H127" s="31"/>
      <c r="I127" s="33"/>
      <c r="J127" s="22"/>
      <c r="K127" s="23">
        <f t="shared" si="43"/>
        <v>67.5</v>
      </c>
      <c r="L127" s="23">
        <f t="shared" si="44"/>
        <v>202.5</v>
      </c>
      <c r="M127" s="34"/>
    </row>
    <row r="128" spans="1:13" x14ac:dyDescent="0.25">
      <c r="A128" s="15">
        <v>98</v>
      </c>
      <c r="B128" s="32" t="s">
        <v>137</v>
      </c>
      <c r="C128" s="16">
        <v>270</v>
      </c>
      <c r="D128" s="16" t="s">
        <v>210</v>
      </c>
      <c r="E128" s="30">
        <v>0.4</v>
      </c>
      <c r="F128" s="16">
        <v>10</v>
      </c>
      <c r="G128" s="19">
        <f t="shared" si="48"/>
        <v>108</v>
      </c>
      <c r="H128" s="31"/>
      <c r="I128" s="33"/>
      <c r="J128" s="22"/>
      <c r="K128" s="23">
        <f t="shared" si="43"/>
        <v>108</v>
      </c>
      <c r="L128" s="23">
        <f t="shared" si="44"/>
        <v>162</v>
      </c>
      <c r="M128" s="34"/>
    </row>
    <row r="129" spans="1:13" x14ac:dyDescent="0.25">
      <c r="A129" s="15">
        <v>99</v>
      </c>
      <c r="B129" s="48" t="s">
        <v>138</v>
      </c>
      <c r="C129" s="16">
        <v>270</v>
      </c>
      <c r="D129" s="16" t="s">
        <v>26</v>
      </c>
      <c r="E129" s="18">
        <v>0.15</v>
      </c>
      <c r="F129" s="16">
        <v>10</v>
      </c>
      <c r="G129" s="19">
        <f t="shared" si="48"/>
        <v>40.5</v>
      </c>
      <c r="H129" s="26"/>
      <c r="I129" s="21"/>
      <c r="J129" s="22"/>
      <c r="K129" s="23">
        <f t="shared" si="43"/>
        <v>40.5</v>
      </c>
      <c r="L129" s="23">
        <f t="shared" si="44"/>
        <v>229.5</v>
      </c>
      <c r="M129" s="34"/>
    </row>
    <row r="130" spans="1:13" x14ac:dyDescent="0.25">
      <c r="A130" s="15">
        <v>100</v>
      </c>
      <c r="B130" s="29" t="s">
        <v>139</v>
      </c>
      <c r="C130" s="16">
        <v>270</v>
      </c>
      <c r="D130" s="16" t="s">
        <v>105</v>
      </c>
      <c r="E130" s="30">
        <v>0.2</v>
      </c>
      <c r="F130" s="17">
        <v>5.5</v>
      </c>
      <c r="G130" s="19">
        <f t="shared" si="48"/>
        <v>29.700000000000003</v>
      </c>
      <c r="H130" s="31" t="s">
        <v>200</v>
      </c>
      <c r="I130" s="33" t="s">
        <v>188</v>
      </c>
      <c r="J130" s="22">
        <v>121.5</v>
      </c>
      <c r="K130" s="23">
        <f t="shared" si="43"/>
        <v>151.19999999999999</v>
      </c>
      <c r="L130" s="23">
        <f t="shared" si="44"/>
        <v>118.80000000000001</v>
      </c>
      <c r="M130" s="34"/>
    </row>
    <row r="131" spans="1:13" ht="31.5" customHeight="1" x14ac:dyDescent="0.25">
      <c r="A131" s="15">
        <v>101</v>
      </c>
      <c r="B131" s="62" t="s">
        <v>140</v>
      </c>
      <c r="C131" s="16">
        <v>270</v>
      </c>
      <c r="D131" s="16" t="s">
        <v>49</v>
      </c>
      <c r="E131" s="30">
        <v>0.15</v>
      </c>
      <c r="F131" s="16">
        <v>10</v>
      </c>
      <c r="G131" s="19">
        <f t="shared" si="48"/>
        <v>40.5</v>
      </c>
      <c r="H131" s="26"/>
      <c r="I131" s="21"/>
      <c r="J131" s="21"/>
      <c r="K131" s="23">
        <f>G131+G132</f>
        <v>81</v>
      </c>
      <c r="L131" s="23">
        <f t="shared" si="44"/>
        <v>189</v>
      </c>
      <c r="M131" s="63" t="s">
        <v>208</v>
      </c>
    </row>
    <row r="132" spans="1:13" ht="31.5" customHeight="1" x14ac:dyDescent="0.25">
      <c r="A132" s="15"/>
      <c r="B132" s="62"/>
      <c r="C132" s="16">
        <v>270</v>
      </c>
      <c r="D132" s="16" t="s">
        <v>26</v>
      </c>
      <c r="E132" s="18">
        <v>0.15</v>
      </c>
      <c r="F132" s="16">
        <v>10</v>
      </c>
      <c r="G132" s="19">
        <f t="shared" ref="G132" si="66">(C132*E132)/10*F132</f>
        <v>40.5</v>
      </c>
      <c r="H132" s="26"/>
      <c r="I132" s="21"/>
      <c r="J132" s="22"/>
      <c r="K132" s="23"/>
      <c r="L132" s="23"/>
      <c r="M132" s="57"/>
    </row>
    <row r="133" spans="1:13" x14ac:dyDescent="0.25">
      <c r="A133" s="15">
        <v>102</v>
      </c>
      <c r="B133" s="66" t="s">
        <v>141</v>
      </c>
      <c r="C133" s="16">
        <v>270</v>
      </c>
      <c r="D133" s="16" t="s">
        <v>30</v>
      </c>
      <c r="E133" s="30">
        <v>0.67</v>
      </c>
      <c r="F133" s="16">
        <v>0.5</v>
      </c>
      <c r="G133" s="19">
        <f t="shared" si="48"/>
        <v>9.0449999999999999</v>
      </c>
      <c r="H133" s="31"/>
      <c r="I133" s="33"/>
      <c r="J133" s="22"/>
      <c r="K133" s="23">
        <f>G133+G134</f>
        <v>46.845000000000006</v>
      </c>
      <c r="L133" s="23">
        <f t="shared" si="44"/>
        <v>223.155</v>
      </c>
      <c r="M133" s="34"/>
    </row>
    <row r="134" spans="1:13" x14ac:dyDescent="0.25">
      <c r="A134" s="15"/>
      <c r="B134" s="66"/>
      <c r="C134" s="16">
        <v>270</v>
      </c>
      <c r="D134" s="16" t="s">
        <v>112</v>
      </c>
      <c r="E134" s="30">
        <v>0.2</v>
      </c>
      <c r="F134" s="16">
        <v>7</v>
      </c>
      <c r="G134" s="19">
        <f t="shared" ref="G134" si="67">(C134*E134)/10*F134</f>
        <v>37.800000000000004</v>
      </c>
      <c r="H134" s="31"/>
      <c r="I134" s="33"/>
      <c r="J134" s="22"/>
      <c r="K134" s="23"/>
      <c r="L134" s="23"/>
      <c r="M134" s="34"/>
    </row>
    <row r="135" spans="1:13" x14ac:dyDescent="0.25">
      <c r="A135" s="15">
        <v>104</v>
      </c>
      <c r="B135" s="62" t="s">
        <v>143</v>
      </c>
      <c r="C135" s="16">
        <v>270</v>
      </c>
      <c r="D135" s="16" t="s">
        <v>49</v>
      </c>
      <c r="E135" s="30">
        <v>0.15</v>
      </c>
      <c r="F135" s="16">
        <v>8</v>
      </c>
      <c r="G135" s="19">
        <f t="shared" si="48"/>
        <v>32.4</v>
      </c>
      <c r="H135" s="26" t="s">
        <v>205</v>
      </c>
      <c r="I135" s="21" t="s">
        <v>186</v>
      </c>
      <c r="J135" s="21">
        <v>54</v>
      </c>
      <c r="K135" s="23">
        <f>J136+J135+G135</f>
        <v>97.199999999999989</v>
      </c>
      <c r="L135" s="23">
        <f t="shared" si="44"/>
        <v>172.8</v>
      </c>
      <c r="M135" s="34" t="s">
        <v>204</v>
      </c>
    </row>
    <row r="136" spans="1:13" x14ac:dyDescent="0.25">
      <c r="A136" s="15"/>
      <c r="B136" s="62"/>
      <c r="C136" s="16">
        <v>270</v>
      </c>
      <c r="D136" s="16"/>
      <c r="E136" s="30"/>
      <c r="F136" s="16"/>
      <c r="G136" s="19"/>
      <c r="H136" s="26" t="s">
        <v>206</v>
      </c>
      <c r="I136" s="21" t="s">
        <v>187</v>
      </c>
      <c r="J136" s="21">
        <v>10.8</v>
      </c>
      <c r="K136" s="23"/>
      <c r="L136" s="23"/>
      <c r="M136" s="34"/>
    </row>
    <row r="137" spans="1:13" x14ac:dyDescent="0.25">
      <c r="A137" s="15">
        <v>105</v>
      </c>
      <c r="B137" s="29" t="s">
        <v>144</v>
      </c>
      <c r="C137" s="16">
        <v>270</v>
      </c>
      <c r="D137" s="27" t="s">
        <v>24</v>
      </c>
      <c r="E137" s="30">
        <v>0.25</v>
      </c>
      <c r="F137" s="16">
        <v>10</v>
      </c>
      <c r="G137" s="19">
        <f t="shared" si="48"/>
        <v>67.5</v>
      </c>
      <c r="H137" s="31"/>
      <c r="I137" s="33"/>
      <c r="J137" s="22"/>
      <c r="K137" s="23">
        <f t="shared" si="43"/>
        <v>67.5</v>
      </c>
      <c r="L137" s="23">
        <f t="shared" si="44"/>
        <v>202.5</v>
      </c>
      <c r="M137" s="34"/>
    </row>
    <row r="138" spans="1:13" x14ac:dyDescent="0.25">
      <c r="A138" s="15">
        <v>106</v>
      </c>
      <c r="B138" s="32" t="s">
        <v>145</v>
      </c>
      <c r="C138" s="16">
        <v>270</v>
      </c>
      <c r="D138" s="16" t="s">
        <v>49</v>
      </c>
      <c r="E138" s="30">
        <v>0.15</v>
      </c>
      <c r="F138" s="16">
        <v>10</v>
      </c>
      <c r="G138" s="19">
        <f t="shared" ref="G138" si="68">(C138*E138)/10*F138</f>
        <v>40.5</v>
      </c>
      <c r="H138" s="26"/>
      <c r="I138" s="21"/>
      <c r="J138" s="21"/>
      <c r="K138" s="23">
        <f t="shared" ref="K138" si="69">J138+G138</f>
        <v>40.5</v>
      </c>
      <c r="L138" s="23">
        <f t="shared" ref="L138" si="70">C138-K138</f>
        <v>229.5</v>
      </c>
      <c r="M138" s="34"/>
    </row>
    <row r="139" spans="1:13" x14ac:dyDescent="0.25">
      <c r="A139" s="15">
        <v>107</v>
      </c>
      <c r="B139" s="32" t="s">
        <v>146</v>
      </c>
      <c r="C139" s="16">
        <v>270</v>
      </c>
      <c r="D139" s="16" t="s">
        <v>49</v>
      </c>
      <c r="E139" s="30">
        <v>0.15</v>
      </c>
      <c r="F139" s="16">
        <v>10</v>
      </c>
      <c r="G139" s="19">
        <f t="shared" si="48"/>
        <v>40.5</v>
      </c>
      <c r="H139" s="26"/>
      <c r="I139" s="21"/>
      <c r="J139" s="21"/>
      <c r="K139" s="23">
        <f t="shared" si="43"/>
        <v>40.5</v>
      </c>
      <c r="L139" s="23">
        <f t="shared" si="44"/>
        <v>229.5</v>
      </c>
      <c r="M139" s="34"/>
    </row>
    <row r="140" spans="1:13" x14ac:dyDescent="0.25">
      <c r="A140" s="15">
        <v>108</v>
      </c>
      <c r="B140" s="65" t="s">
        <v>147</v>
      </c>
      <c r="C140" s="16">
        <v>270</v>
      </c>
      <c r="D140" s="16"/>
      <c r="E140" s="30"/>
      <c r="F140" s="16"/>
      <c r="G140" s="19"/>
      <c r="H140" s="20" t="s">
        <v>197</v>
      </c>
      <c r="I140" s="21" t="s">
        <v>184</v>
      </c>
      <c r="J140" s="21">
        <v>148.5</v>
      </c>
      <c r="K140" s="23">
        <f>J140+J141</f>
        <v>160.69999999999999</v>
      </c>
      <c r="L140" s="23">
        <f t="shared" ref="L140" si="71">C140-K140</f>
        <v>109.30000000000001</v>
      </c>
      <c r="M140" s="34" t="s">
        <v>196</v>
      </c>
    </row>
    <row r="141" spans="1:13" x14ac:dyDescent="0.25">
      <c r="A141" s="15"/>
      <c r="B141" s="65"/>
      <c r="C141" s="16"/>
      <c r="D141" s="16"/>
      <c r="E141" s="30"/>
      <c r="F141" s="16"/>
      <c r="G141" s="19"/>
      <c r="H141" s="20" t="s">
        <v>198</v>
      </c>
      <c r="I141" s="21" t="s">
        <v>188</v>
      </c>
      <c r="J141" s="21">
        <v>12.2</v>
      </c>
      <c r="K141" s="23"/>
      <c r="L141" s="23"/>
      <c r="M141" s="34"/>
    </row>
    <row r="142" spans="1:13" x14ac:dyDescent="0.25">
      <c r="A142" s="15">
        <v>109</v>
      </c>
      <c r="B142" s="29" t="s">
        <v>148</v>
      </c>
      <c r="C142" s="16">
        <v>270</v>
      </c>
      <c r="D142" s="16" t="s">
        <v>149</v>
      </c>
      <c r="E142" s="30">
        <v>0.3</v>
      </c>
      <c r="F142" s="16">
        <v>10</v>
      </c>
      <c r="G142" s="19">
        <f t="shared" si="48"/>
        <v>81</v>
      </c>
      <c r="H142" s="31"/>
      <c r="I142" s="33"/>
      <c r="J142" s="22"/>
      <c r="K142" s="23">
        <f t="shared" si="43"/>
        <v>81</v>
      </c>
      <c r="L142" s="23">
        <f t="shared" si="44"/>
        <v>189</v>
      </c>
      <c r="M142" s="34"/>
    </row>
    <row r="143" spans="1:13" x14ac:dyDescent="0.25">
      <c r="A143" s="15">
        <v>110</v>
      </c>
      <c r="B143" s="29" t="s">
        <v>150</v>
      </c>
      <c r="C143" s="16">
        <v>270</v>
      </c>
      <c r="D143" s="27" t="s">
        <v>151</v>
      </c>
      <c r="E143" s="30">
        <v>0.2</v>
      </c>
      <c r="F143" s="16">
        <v>10</v>
      </c>
      <c r="G143" s="19">
        <f t="shared" si="48"/>
        <v>54</v>
      </c>
      <c r="H143" s="31"/>
      <c r="I143" s="33"/>
      <c r="J143" s="22"/>
      <c r="K143" s="23">
        <f t="shared" si="43"/>
        <v>54</v>
      </c>
      <c r="L143" s="23">
        <f t="shared" si="44"/>
        <v>216</v>
      </c>
      <c r="M143" s="34"/>
    </row>
    <row r="144" spans="1:13" x14ac:dyDescent="0.25">
      <c r="A144" s="15"/>
      <c r="B144" s="29" t="s">
        <v>172</v>
      </c>
      <c r="C144" s="16">
        <v>270</v>
      </c>
      <c r="D144" s="16" t="s">
        <v>65</v>
      </c>
      <c r="E144" s="30"/>
      <c r="F144" s="16"/>
      <c r="G144" s="19">
        <v>22</v>
      </c>
      <c r="H144" s="26"/>
      <c r="I144" s="21"/>
      <c r="J144" s="21"/>
      <c r="K144" s="23">
        <f t="shared" ref="K144" si="72">J144+G144</f>
        <v>22</v>
      </c>
      <c r="L144" s="23">
        <f t="shared" ref="L144" si="73">C144-K144</f>
        <v>248</v>
      </c>
      <c r="M144" s="34"/>
    </row>
    <row r="145" spans="1:13" x14ac:dyDescent="0.25">
      <c r="A145" s="15">
        <v>111</v>
      </c>
      <c r="B145" s="29" t="s">
        <v>152</v>
      </c>
      <c r="C145" s="16">
        <v>270</v>
      </c>
      <c r="D145" s="27" t="s">
        <v>81</v>
      </c>
      <c r="E145" s="30">
        <v>0.75</v>
      </c>
      <c r="F145" s="16">
        <v>10</v>
      </c>
      <c r="G145" s="19">
        <f t="shared" si="48"/>
        <v>202.5</v>
      </c>
      <c r="H145" s="31"/>
      <c r="I145" s="33"/>
      <c r="J145" s="22"/>
      <c r="K145" s="23">
        <f t="shared" si="43"/>
        <v>202.5</v>
      </c>
      <c r="L145" s="23">
        <f t="shared" si="44"/>
        <v>67.5</v>
      </c>
      <c r="M145" s="34"/>
    </row>
    <row r="146" spans="1:13" x14ac:dyDescent="0.25">
      <c r="A146" s="15">
        <v>112</v>
      </c>
      <c r="B146" s="52" t="s">
        <v>153</v>
      </c>
      <c r="C146" s="16">
        <v>270</v>
      </c>
      <c r="D146" s="16" t="s">
        <v>35</v>
      </c>
      <c r="E146" s="30">
        <v>0.75</v>
      </c>
      <c r="F146" s="16">
        <v>9</v>
      </c>
      <c r="G146" s="19">
        <f t="shared" si="48"/>
        <v>182.25</v>
      </c>
      <c r="H146" s="20"/>
      <c r="I146" s="21"/>
      <c r="J146" s="22"/>
      <c r="K146" s="23">
        <f>G146+G147</f>
        <v>201.15</v>
      </c>
      <c r="L146" s="23">
        <f t="shared" si="44"/>
        <v>68.849999999999994</v>
      </c>
      <c r="M146" s="34"/>
    </row>
    <row r="147" spans="1:13" x14ac:dyDescent="0.25">
      <c r="A147" s="15"/>
      <c r="B147" s="52"/>
      <c r="C147" s="16">
        <v>270</v>
      </c>
      <c r="D147" s="27" t="s">
        <v>34</v>
      </c>
      <c r="E147" s="30">
        <v>0.7</v>
      </c>
      <c r="F147" s="16">
        <v>1</v>
      </c>
      <c r="G147" s="19">
        <f t="shared" ref="G147" si="74">(C147*E147)/10*F147</f>
        <v>18.899999999999999</v>
      </c>
      <c r="H147" s="31"/>
      <c r="I147" s="33"/>
      <c r="J147" s="22"/>
      <c r="K147" s="23"/>
      <c r="L147" s="23"/>
      <c r="M147" s="34"/>
    </row>
    <row r="148" spans="1:13" x14ac:dyDescent="0.25">
      <c r="A148" s="15">
        <v>113</v>
      </c>
      <c r="B148" s="48" t="s">
        <v>155</v>
      </c>
      <c r="C148" s="16">
        <v>270</v>
      </c>
      <c r="D148" s="16" t="s">
        <v>156</v>
      </c>
      <c r="E148" s="30">
        <v>0.2</v>
      </c>
      <c r="F148" s="16">
        <v>10</v>
      </c>
      <c r="G148" s="19">
        <f t="shared" si="48"/>
        <v>54</v>
      </c>
      <c r="H148" s="20"/>
      <c r="I148" s="21"/>
      <c r="J148" s="22"/>
      <c r="K148" s="23">
        <f t="shared" si="43"/>
        <v>54</v>
      </c>
      <c r="L148" s="23">
        <f t="shared" si="44"/>
        <v>216</v>
      </c>
      <c r="M148" s="34"/>
    </row>
    <row r="149" spans="1:13" x14ac:dyDescent="0.25">
      <c r="A149" s="15">
        <v>114</v>
      </c>
      <c r="B149" s="48" t="s">
        <v>157</v>
      </c>
      <c r="C149" s="16">
        <v>270</v>
      </c>
      <c r="D149" s="16" t="s">
        <v>158</v>
      </c>
      <c r="E149" s="30">
        <v>0.25</v>
      </c>
      <c r="F149" s="16">
        <v>10</v>
      </c>
      <c r="G149" s="19">
        <f t="shared" si="48"/>
        <v>67.5</v>
      </c>
      <c r="H149" s="20"/>
      <c r="I149" s="21"/>
      <c r="J149" s="22"/>
      <c r="K149" s="23">
        <f t="shared" si="43"/>
        <v>67.5</v>
      </c>
      <c r="L149" s="23">
        <f t="shared" si="44"/>
        <v>202.5</v>
      </c>
      <c r="M149" s="34"/>
    </row>
    <row r="150" spans="1:13" x14ac:dyDescent="0.25">
      <c r="A150" s="15"/>
      <c r="B150" s="48" t="s">
        <v>201</v>
      </c>
      <c r="C150" s="16">
        <v>270</v>
      </c>
      <c r="D150" s="16"/>
      <c r="E150" s="30"/>
      <c r="F150" s="16"/>
      <c r="G150" s="19">
        <f t="shared" ref="G150" si="75">(C150*E150)/10*F150</f>
        <v>0</v>
      </c>
      <c r="H150" s="20"/>
      <c r="I150" s="21"/>
      <c r="J150" s="22"/>
      <c r="K150" s="23">
        <f t="shared" ref="K150" si="76">J150+G150</f>
        <v>0</v>
      </c>
      <c r="L150" s="23">
        <f t="shared" ref="L150" si="77">C150-K150</f>
        <v>270</v>
      </c>
      <c r="M150" s="34"/>
    </row>
    <row r="151" spans="1:13" x14ac:dyDescent="0.25">
      <c r="A151" s="15">
        <v>115</v>
      </c>
      <c r="B151" s="48" t="s">
        <v>159</v>
      </c>
      <c r="C151" s="16">
        <v>270</v>
      </c>
      <c r="D151" s="16"/>
      <c r="E151" s="30"/>
      <c r="F151" s="16"/>
      <c r="G151" s="19">
        <f t="shared" si="48"/>
        <v>0</v>
      </c>
      <c r="H151" s="20" t="s">
        <v>167</v>
      </c>
      <c r="I151" s="21" t="s">
        <v>211</v>
      </c>
      <c r="J151" s="22">
        <v>12.5</v>
      </c>
      <c r="K151" s="23">
        <f t="shared" si="43"/>
        <v>12.5</v>
      </c>
      <c r="L151" s="23">
        <f t="shared" si="44"/>
        <v>257.5</v>
      </c>
      <c r="M151" s="34"/>
    </row>
    <row r="152" spans="1:13" x14ac:dyDescent="0.25">
      <c r="A152" s="15">
        <v>116</v>
      </c>
      <c r="B152" s="48" t="s">
        <v>160</v>
      </c>
      <c r="C152" s="16">
        <v>270</v>
      </c>
      <c r="D152" s="16"/>
      <c r="E152" s="30"/>
      <c r="F152" s="16"/>
      <c r="G152" s="19">
        <f t="shared" si="48"/>
        <v>0</v>
      </c>
      <c r="H152" s="20" t="s">
        <v>167</v>
      </c>
      <c r="I152" s="21" t="s">
        <v>211</v>
      </c>
      <c r="J152" s="22">
        <v>25</v>
      </c>
      <c r="K152" s="23">
        <f t="shared" si="43"/>
        <v>25</v>
      </c>
      <c r="L152" s="23">
        <f t="shared" si="44"/>
        <v>245</v>
      </c>
      <c r="M152" s="34"/>
    </row>
    <row r="153" spans="1:13" x14ac:dyDescent="0.25">
      <c r="A153" s="15">
        <v>117</v>
      </c>
      <c r="B153" s="48" t="s">
        <v>161</v>
      </c>
      <c r="C153" s="17">
        <v>270</v>
      </c>
      <c r="D153" s="17" t="s">
        <v>49</v>
      </c>
      <c r="E153" s="30">
        <v>0.15</v>
      </c>
      <c r="F153" s="17">
        <v>10</v>
      </c>
      <c r="G153" s="19">
        <f t="shared" si="48"/>
        <v>40.5</v>
      </c>
      <c r="H153" s="20" t="s">
        <v>167</v>
      </c>
      <c r="I153" s="21" t="s">
        <v>211</v>
      </c>
      <c r="J153" s="22">
        <v>12.5</v>
      </c>
      <c r="K153" s="23">
        <f t="shared" si="43"/>
        <v>53</v>
      </c>
      <c r="L153" s="23">
        <f t="shared" si="44"/>
        <v>217</v>
      </c>
      <c r="M153" s="34"/>
    </row>
    <row r="154" spans="1:13" x14ac:dyDescent="0.25">
      <c r="A154" s="15">
        <v>118</v>
      </c>
      <c r="B154" s="48" t="s">
        <v>162</v>
      </c>
      <c r="C154" s="16">
        <v>270</v>
      </c>
      <c r="D154" s="16" t="s">
        <v>49</v>
      </c>
      <c r="E154" s="30">
        <v>0.15</v>
      </c>
      <c r="F154" s="16">
        <v>10</v>
      </c>
      <c r="G154" s="19">
        <f t="shared" ref="G154" si="78">(C154*E154)/10*F154</f>
        <v>40.5</v>
      </c>
      <c r="H154" s="20" t="s">
        <v>167</v>
      </c>
      <c r="I154" s="21" t="s">
        <v>211</v>
      </c>
      <c r="J154" s="22">
        <v>12.5</v>
      </c>
      <c r="K154" s="23">
        <f t="shared" ref="K154" si="79">J154+G154</f>
        <v>53</v>
      </c>
      <c r="L154" s="23">
        <f t="shared" ref="L154" si="80">C154-K154</f>
        <v>217</v>
      </c>
      <c r="M154" s="34"/>
    </row>
    <row r="155" spans="1:13" x14ac:dyDescent="0.25">
      <c r="A155" s="45"/>
      <c r="B155" s="52" t="s">
        <v>163</v>
      </c>
      <c r="C155" s="21">
        <v>270</v>
      </c>
      <c r="D155" s="21" t="s">
        <v>168</v>
      </c>
      <c r="E155" s="46">
        <v>0.5</v>
      </c>
      <c r="F155" s="21">
        <v>7</v>
      </c>
      <c r="G155" s="45">
        <f t="shared" si="48"/>
        <v>94.5</v>
      </c>
      <c r="H155" s="20" t="s">
        <v>167</v>
      </c>
      <c r="I155" s="21" t="s">
        <v>211</v>
      </c>
      <c r="J155" s="22">
        <v>12.5</v>
      </c>
      <c r="K155" s="45">
        <f>G155+J156</f>
        <v>94.5</v>
      </c>
      <c r="L155" s="45">
        <f t="shared" si="44"/>
        <v>175.5</v>
      </c>
      <c r="M155" s="34"/>
    </row>
    <row r="156" spans="1:13" x14ac:dyDescent="0.25">
      <c r="A156" s="45"/>
      <c r="B156" s="52"/>
      <c r="C156" s="17">
        <v>270</v>
      </c>
      <c r="D156" s="17"/>
      <c r="E156" s="30"/>
      <c r="F156" s="17">
        <v>10</v>
      </c>
      <c r="G156" s="19">
        <f>(C156*E156)/10*F156</f>
        <v>0</v>
      </c>
      <c r="H156" s="20" t="s">
        <v>167</v>
      </c>
      <c r="I156" s="17"/>
      <c r="J156" s="39"/>
      <c r="K156" s="23"/>
      <c r="L156" s="23"/>
      <c r="M156" s="34"/>
    </row>
    <row r="157" spans="1:13" x14ac:dyDescent="0.25">
      <c r="A157" s="45"/>
      <c r="B157" s="47" t="s">
        <v>169</v>
      </c>
      <c r="C157" s="16">
        <v>270</v>
      </c>
      <c r="D157" s="16" t="s">
        <v>65</v>
      </c>
      <c r="E157" s="30"/>
      <c r="F157" s="16"/>
      <c r="G157" s="19">
        <v>22</v>
      </c>
      <c r="H157" s="20"/>
      <c r="I157" s="21"/>
      <c r="J157" s="22"/>
      <c r="K157" s="23">
        <f t="shared" ref="K157" si="81">J157+G157</f>
        <v>22</v>
      </c>
      <c r="L157" s="23">
        <f t="shared" ref="L157" si="82">C157-K157</f>
        <v>248</v>
      </c>
      <c r="M157" s="34"/>
    </row>
    <row r="159" spans="1:13" x14ac:dyDescent="0.25">
      <c r="B159" s="40"/>
      <c r="F159" s="42"/>
      <c r="I159" s="42" t="s">
        <v>164</v>
      </c>
    </row>
  </sheetData>
  <mergeCells count="54">
    <mergeCell ref="B155:B156"/>
    <mergeCell ref="A5:L5"/>
    <mergeCell ref="A1:F1"/>
    <mergeCell ref="G1:M1"/>
    <mergeCell ref="A2:F2"/>
    <mergeCell ref="G2:M2"/>
    <mergeCell ref="A4:M4"/>
    <mergeCell ref="M7:M8"/>
    <mergeCell ref="A7:A8"/>
    <mergeCell ref="B7:B8"/>
    <mergeCell ref="C7:C8"/>
    <mergeCell ref="D7:G7"/>
    <mergeCell ref="H7:J7"/>
    <mergeCell ref="K7:K8"/>
    <mergeCell ref="L7:L8"/>
    <mergeCell ref="B91:B92"/>
    <mergeCell ref="B71:B72"/>
    <mergeCell ref="B24:B25"/>
    <mergeCell ref="B81:B82"/>
    <mergeCell ref="B78:B79"/>
    <mergeCell ref="B38:B39"/>
    <mergeCell ref="B18:B19"/>
    <mergeCell ref="B32:B33"/>
    <mergeCell ref="B36:B37"/>
    <mergeCell ref="B43:B44"/>
    <mergeCell ref="B146:B147"/>
    <mergeCell ref="B107:B108"/>
    <mergeCell ref="B83:B84"/>
    <mergeCell ref="B133:B134"/>
    <mergeCell ref="B135:B136"/>
    <mergeCell ref="B140:B141"/>
    <mergeCell ref="B120:B121"/>
    <mergeCell ref="B117:B118"/>
    <mergeCell ref="B93:B94"/>
    <mergeCell ref="B88:B89"/>
    <mergeCell ref="B49:B50"/>
    <mergeCell ref="M49:M50"/>
    <mergeCell ref="B51:B52"/>
    <mergeCell ref="B53:B54"/>
    <mergeCell ref="M53:M54"/>
    <mergeCell ref="M51:M52"/>
    <mergeCell ref="M24:M25"/>
    <mergeCell ref="M32:M33"/>
    <mergeCell ref="M38:M39"/>
    <mergeCell ref="M47:M48"/>
    <mergeCell ref="B47:B48"/>
    <mergeCell ref="M117:M118"/>
    <mergeCell ref="B131:B132"/>
    <mergeCell ref="M131:M132"/>
    <mergeCell ref="M78:M79"/>
    <mergeCell ref="M81:M82"/>
    <mergeCell ref="M91:M92"/>
    <mergeCell ref="M93:M94"/>
    <mergeCell ref="M107:M108"/>
  </mergeCells>
  <pageMargins left="0.56999999999999995" right="0.24" top="0.53" bottom="0.39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bản</vt:lpstr>
      <vt:lpstr>bản!Print_Titles</vt:lpstr>
    </vt:vector>
  </TitlesOfParts>
  <Company>www.bachkhoagialai.com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a202</dc:creator>
  <cp:lastModifiedBy>a202</cp:lastModifiedBy>
  <dcterms:created xsi:type="dcterms:W3CDTF">2018-08-28T02:45:18Z</dcterms:created>
  <dcterms:modified xsi:type="dcterms:W3CDTF">2018-09-28T08:00:47Z</dcterms:modified>
</cp:coreProperties>
</file>