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80" windowWidth="15480" windowHeight="10890" activeTab="1"/>
  </bookViews>
  <sheets>
    <sheet name="Mẫu 1" sheetId="1" r:id="rId1"/>
    <sheet name="Mẫu 3" sheetId="2" r:id="rId2"/>
    <sheet name="Mẫu 2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<sst xmlns="http://schemas.openxmlformats.org/spreadsheetml/2006/main" count="264" uniqueCount="117">
  <si>
    <t>CỘNG HOÀ XÃ HỘI CHỦ NGHĨA VIỆT NAM</t>
  </si>
  <si>
    <t>Độc lập - Tự do - Hạnh phúc</t>
  </si>
  <si>
    <t>Tháng</t>
  </si>
  <si>
    <t>Tuần thứ</t>
  </si>
  <si>
    <t>01</t>
  </si>
  <si>
    <t>02</t>
  </si>
  <si>
    <t>03</t>
  </si>
  <si>
    <t>05</t>
  </si>
  <si>
    <t>06</t>
  </si>
  <si>
    <t>07</t>
  </si>
  <si>
    <t>08</t>
  </si>
  <si>
    <t>09</t>
  </si>
  <si>
    <t>Ngày</t>
  </si>
  <si>
    <t>Lê Thị 
Mỹ Vân</t>
  </si>
  <si>
    <t>Mai Thị 
Thu Hương</t>
  </si>
  <si>
    <t>Nguyễn Thị 
Như Quỳnh</t>
  </si>
  <si>
    <t xml:space="preserve"> Theo Khung kế hoạch thời gian năm học, ban hành kèm theo Quyết định số 352/QĐ-CĐSP ngày 18  tháng 8 năm 2016 của Hiệu trưởng trường CĐSP Gia Lai</t>
  </si>
  <si>
    <t>TG HĐ
 Trước, sau
 lên lớp</t>
  </si>
  <si>
    <t>Giảng dạy</t>
  </si>
  <si>
    <t>Định
mức</t>
  </si>
  <si>
    <t>Giảm 
ĐM</t>
  </si>
  <si>
    <t>Số giờ
còn
thực 
hiện</t>
  </si>
  <si>
    <t>Làm việc HC</t>
  </si>
  <si>
    <t>Cộng HC</t>
  </si>
  <si>
    <t>Tổng số giờ 
thực hiện 
trong năm</t>
  </si>
  <si>
    <t>Bùi Phạm Anh Triết</t>
  </si>
  <si>
    <t>8/2016</t>
  </si>
  <si>
    <t>9/2016</t>
  </si>
  <si>
    <t>10/2016</t>
  </si>
  <si>
    <t>11/2016</t>
  </si>
  <si>
    <t>12/2016</t>
  </si>
  <si>
    <t>01/2017</t>
  </si>
  <si>
    <t>02/2017</t>
  </si>
  <si>
    <t>3/2017</t>
  </si>
  <si>
    <t>4/2017</t>
  </si>
  <si>
    <t>5/2017</t>
  </si>
  <si>
    <t>6/2017</t>
  </si>
  <si>
    <t>7/2017</t>
  </si>
  <si>
    <t>8/2017</t>
  </si>
  <si>
    <t>Trường CĐSP Gia Lai</t>
  </si>
  <si>
    <t>PHÒNG TỔ CHỨC CÁN BỘ</t>
  </si>
  <si>
    <t>S
T
T</t>
  </si>
  <si>
    <t>HỌ
VÀ
TÊN</t>
  </si>
  <si>
    <t xml:space="preserve"> Chức vụ, 
ngạch
VC</t>
  </si>
  <si>
    <t>Trưởngphòng</t>
  </si>
  <si>
    <t>GVC</t>
  </si>
  <si>
    <t>Phó
Trưởng
phòng</t>
  </si>
  <si>
    <t>GV</t>
  </si>
  <si>
    <t>Nhân
viên</t>
  </si>
  <si>
    <t xml:space="preserve">Số buổi làm việc 
HC trong tuần </t>
  </si>
  <si>
    <t xml:space="preserve">Số giờ làm việc 
HC trong tuần </t>
  </si>
  <si>
    <t>Địnhmức</t>
  </si>
  <si>
    <t>Ghi chú:</t>
  </si>
  <si>
    <t>Gia Lai, ngày ……..tháng …….năm 2016.</t>
  </si>
  <si>
    <t>Trưởng đơn vị</t>
  </si>
  <si>
    <t>Lê Thị Mỹ Vân</t>
  </si>
  <si>
    <t>LÃNH ĐẠO TRƯỜNG DUYỆT</t>
  </si>
  <si>
    <t>HiỆU TRƯỞNG</t>
  </si>
  <si>
    <t>mẫu 2</t>
  </si>
  <si>
    <t>CỘNG HÒA XÃ HỘI CHỦ NGHĨA ViỆT NAM</t>
  </si>
  <si>
    <t xml:space="preserve">        Độc lập - Tự do - Hạnh phúc</t>
  </si>
  <si>
    <t xml:space="preserve"> Công việc</t>
  </si>
  <si>
    <t>BUỔI</t>
  </si>
  <si>
    <t>Thứ 2</t>
  </si>
  <si>
    <t>Thứ 3</t>
  </si>
  <si>
    <t>Thứ 4</t>
  </si>
  <si>
    <t>Thứ 5</t>
  </si>
  <si>
    <t>Thứ 6</t>
  </si>
  <si>
    <t>Ghi chú</t>
  </si>
  <si>
    <t>Dạy</t>
  </si>
  <si>
    <t xml:space="preserve"> Nghỉ</t>
  </si>
  <si>
    <t>Làm việc
Hành chính</t>
  </si>
  <si>
    <t>XXXXXXXXXXXXXXXXXXXXXXXXXXXXXXXXXXXXXXXXXXXXXXXXXXXXXXXXXXXXXXXXXXXXXXXXXXXXXXXXXXXXXXXXXXXXXXXXXXXXXXXXXXXXXXXXXXXXXXXXXXXXXXXXXX</t>
  </si>
  <si>
    <t xml:space="preserve">              Năm học 2016-2017</t>
  </si>
  <si>
    <t>SÁNG</t>
  </si>
  <si>
    <t>CHIỀU</t>
  </si>
  <si>
    <t xml:space="preserve">          LỊCH LÀM ViỆC TUẦN 1 (18/8 - 19/8/2016)</t>
  </si>
  <si>
    <t>Vân</t>
  </si>
  <si>
    <t>Hương</t>
  </si>
  <si>
    <t xml:space="preserve">Triết </t>
  </si>
  <si>
    <t>Quỳnh</t>
  </si>
  <si>
    <t xml:space="preserve">Tổng cộng:      </t>
  </si>
  <si>
    <t>Số buổi</t>
  </si>
  <si>
    <t>Số giờ</t>
  </si>
  <si>
    <t>Gia Lai, ngày …..tháng….năm …..</t>
  </si>
  <si>
    <t xml:space="preserve">Trưởng đơn vị </t>
  </si>
  <si>
    <t xml:space="preserve">          LỊCH LÀM ViỆC TUẦN 3 ( 29/8 - 2/9/2016)</t>
  </si>
  <si>
    <t>Nghỉ 2/9</t>
  </si>
  <si>
    <t>Triết</t>
  </si>
  <si>
    <t>Hương*</t>
  </si>
  <si>
    <t>* Hương đi BHXH</t>
  </si>
  <si>
    <t xml:space="preserve">TC hành chính:     </t>
  </si>
  <si>
    <t>Mẫu 3</t>
  </si>
  <si>
    <t>( các trường hợp có miễn giảm do đi học, nghỉ sinh, con nhỏ,… tính cụ thể số giờ được miễn giảm ở trên bảng kê)</t>
  </si>
  <si>
    <t>Người lập kế hoạch</t>
  </si>
  <si>
    <t>mẫu 1</t>
  </si>
  <si>
    <t>KẾ HOẠCH LÀM ViỆC CỦA  PHÒNG, BAN, CSPVĐT
Năm học: 2016-2017</t>
  </si>
  <si>
    <t xml:space="preserve">KẾ HOẠCH LÀM ViỆC CỦA VIÊN CHỨC PHÒNG, BAN, CSPVĐT NĂM HỌC 2016-2017 
</t>
  </si>
  <si>
    <t>Con nhỏ giảm 10% ĐM trong 5 tháng:</t>
  </si>
  <si>
    <t xml:space="preserve">* LVHC: </t>
  </si>
  <si>
    <t>Lưu ý: Các tuần 3, 21,34,38 có ngày nghỉ lễ, giờ LVHC phải trừ các ngày nghỉ lễ )</t>
  </si>
  <si>
    <t>Lưu ý: Các tuần 3, 21,34,38 có ngày nghỉ lễ, giờ LVHC phải trừ các ngày nghỉ lễ)</t>
  </si>
  <si>
    <t>* Giảng dạy: (89: 10) x 10% x5 = 4,5 giờ chuẩn.</t>
  </si>
  <si>
    <t>(1493:11.5) x10%x5=  65 giờ</t>
  </si>
  <si>
    <t>* Giảng dạy: (81:10)x 4 = 32 giờ chuẩn</t>
  </si>
  <si>
    <t>* LVHC:( 1517:11,5) x4 = 528 giờ.</t>
  </si>
  <si>
    <r>
      <t xml:space="preserve">( </t>
    </r>
    <r>
      <rPr>
        <i/>
        <sz val="10"/>
        <rFont val="Arial"/>
        <family val="2"/>
      </rPr>
      <t>định mức giảng dạy được tính 10 tháng/ năm; định mức làm việc HC được tính 11,5 tháng /năm).</t>
    </r>
  </si>
  <si>
    <t>*Quỳnh:</t>
  </si>
  <si>
    <t>*Hương:   giảm định mức  đi học Trung cấp LLCT 4 tháng:</t>
  </si>
  <si>
    <t>TẾT</t>
  </si>
  <si>
    <t>KỲ HÈ</t>
  </si>
  <si>
    <t>Từ tuần 2 đến tuần 22 mỗi buổi làm việc HC 3,5 giờ.</t>
  </si>
  <si>
    <t>8*3.5</t>
  </si>
  <si>
    <t xml:space="preserve">        -----***-------</t>
  </si>
  <si>
    <t xml:space="preserve">            -------------------------------------</t>
  </si>
  <si>
    <t xml:space="preserve">        -----***------</t>
  </si>
  <si>
    <r>
      <t xml:space="preserve">            </t>
    </r>
    <r>
      <rPr>
        <b/>
        <sz val="10"/>
        <rFont val="Arial"/>
        <family val="2"/>
      </rPr>
      <t>------------------------------------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</si>
</sst>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</numFmts>
  <fonts count="6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i/>
      <sz val="11"/>
      <color indexed="8"/>
      <name val="Arial"/>
      <family val="2"/>
    </font>
    <font>
      <sz val="11"/>
      <color indexed="9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0"/>
      <color indexed="9"/>
      <name val="Arial"/>
      <family val="0"/>
    </font>
    <font>
      <sz val="8"/>
      <name val="Calibri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Arial"/>
      <family val="2"/>
    </font>
    <font>
      <i/>
      <sz val="10"/>
      <color indexed="3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  <font>
      <i/>
      <sz val="10"/>
      <color rgb="FF0070C0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 style="medium"/>
      <top style="medium"/>
      <bottom style="dashed"/>
    </border>
    <border>
      <left style="thin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 quotePrefix="1">
      <alignment horizontal="center"/>
    </xf>
    <xf numFmtId="0" fontId="6" fillId="0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0" borderId="13" xfId="0" applyFont="1" applyFill="1" applyBorder="1" applyAlignment="1" quotePrefix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/>
    </xf>
    <xf numFmtId="0" fontId="4" fillId="0" borderId="2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vertical="center" wrapText="1"/>
    </xf>
    <xf numFmtId="0" fontId="5" fillId="0" borderId="29" xfId="0" applyFont="1" applyFill="1" applyBorder="1" applyAlignment="1" quotePrefix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5" fillId="0" borderId="32" xfId="0" applyFont="1" applyFill="1" applyBorder="1" applyAlignment="1" quotePrefix="1">
      <alignment horizontal="center" vertical="center"/>
    </xf>
    <xf numFmtId="0" fontId="6" fillId="0" borderId="19" xfId="0" applyFont="1" applyFill="1" applyBorder="1" applyAlignment="1" quotePrefix="1">
      <alignment horizontal="center"/>
    </xf>
    <xf numFmtId="0" fontId="6" fillId="0" borderId="21" xfId="0" applyFont="1" applyFill="1" applyBorder="1" applyAlignment="1" quotePrefix="1">
      <alignment horizont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45" xfId="0" applyFont="1" applyBorder="1" applyAlignment="1">
      <alignment/>
    </xf>
    <xf numFmtId="1" fontId="4" fillId="0" borderId="46" xfId="0" applyNumberFormat="1" applyFont="1" applyBorder="1" applyAlignment="1">
      <alignment horizontal="center" vertical="center"/>
    </xf>
    <xf numFmtId="0" fontId="5" fillId="12" borderId="29" xfId="0" applyFont="1" applyFill="1" applyBorder="1" applyAlignment="1">
      <alignment horizontal="center" vertical="center"/>
    </xf>
    <xf numFmtId="0" fontId="5" fillId="12" borderId="33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/>
    </xf>
    <xf numFmtId="0" fontId="6" fillId="12" borderId="14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/>
    </xf>
    <xf numFmtId="0" fontId="6" fillId="12" borderId="10" xfId="0" applyFont="1" applyFill="1" applyBorder="1" applyAlignment="1">
      <alignment horizontal="center"/>
    </xf>
    <xf numFmtId="0" fontId="6" fillId="12" borderId="11" xfId="0" applyFont="1" applyFill="1" applyBorder="1" applyAlignment="1">
      <alignment horizontal="center"/>
    </xf>
    <xf numFmtId="0" fontId="6" fillId="12" borderId="17" xfId="0" applyFont="1" applyFill="1" applyBorder="1" applyAlignment="1">
      <alignment horizontal="center"/>
    </xf>
    <xf numFmtId="0" fontId="4" fillId="12" borderId="35" xfId="0" applyFont="1" applyFill="1" applyBorder="1" applyAlignment="1">
      <alignment horizontal="center" vertical="center"/>
    </xf>
    <xf numFmtId="0" fontId="4" fillId="12" borderId="47" xfId="0" applyFont="1" applyFill="1" applyBorder="1" applyAlignment="1">
      <alignment horizontal="center" vertical="center"/>
    </xf>
    <xf numFmtId="0" fontId="7" fillId="12" borderId="3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48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vertical="center"/>
    </xf>
    <xf numFmtId="0" fontId="22" fillId="0" borderId="6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34" borderId="58" xfId="0" applyFont="1" applyFill="1" applyBorder="1" applyAlignment="1">
      <alignment horizontal="center" vertical="center"/>
    </xf>
    <xf numFmtId="0" fontId="0" fillId="34" borderId="58" xfId="0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35" borderId="35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35" borderId="38" xfId="0" applyFill="1" applyBorder="1" applyAlignment="1">
      <alignment horizontal="center" vertical="center"/>
    </xf>
    <xf numFmtId="0" fontId="62" fillId="35" borderId="35" xfId="0" applyFont="1" applyFill="1" applyBorder="1" applyAlignment="1">
      <alignment horizontal="center" vertical="center"/>
    </xf>
    <xf numFmtId="0" fontId="63" fillId="35" borderId="38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61" xfId="0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 wrapText="1"/>
    </xf>
    <xf numFmtId="1" fontId="4" fillId="0" borderId="31" xfId="0" applyNumberFormat="1" applyFont="1" applyBorder="1" applyAlignment="1">
      <alignment horizontal="center" vertical="center" wrapText="1"/>
    </xf>
    <xf numFmtId="1" fontId="4" fillId="0" borderId="29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 wrapText="1"/>
    </xf>
    <xf numFmtId="0" fontId="4" fillId="0" borderId="70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1" fontId="4" fillId="0" borderId="33" xfId="0" applyNumberFormat="1" applyFont="1" applyBorder="1" applyAlignment="1">
      <alignment vertical="center" wrapText="1"/>
    </xf>
    <xf numFmtId="0" fontId="4" fillId="0" borderId="57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1" fontId="4" fillId="0" borderId="32" xfId="0" applyNumberFormat="1" applyFont="1" applyBorder="1" applyAlignment="1">
      <alignment vertical="center" wrapText="1"/>
    </xf>
    <xf numFmtId="1" fontId="4" fillId="0" borderId="70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22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31" xfId="0" applyFont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0" fontId="4" fillId="0" borderId="7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5" fillId="0" borderId="73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3" xfId="0" applyBorder="1" applyAlignment="1">
      <alignment/>
    </xf>
    <xf numFmtId="0" fontId="15" fillId="0" borderId="24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80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" fillId="9" borderId="35" xfId="0" applyFont="1" applyFill="1" applyBorder="1" applyAlignment="1">
      <alignment horizontal="center" vertical="center"/>
    </xf>
    <xf numFmtId="0" fontId="7" fillId="9" borderId="36" xfId="0" applyFont="1" applyFill="1" applyBorder="1" applyAlignment="1">
      <alignment horizontal="center" vertical="center"/>
    </xf>
    <xf numFmtId="0" fontId="5" fillId="9" borderId="29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/>
    </xf>
    <xf numFmtId="0" fontId="6" fillId="9" borderId="10" xfId="0" applyFont="1" applyFill="1" applyBorder="1" applyAlignment="1">
      <alignment horizontal="center"/>
    </xf>
    <xf numFmtId="0" fontId="5" fillId="9" borderId="29" xfId="0" applyFont="1" applyFill="1" applyBorder="1" applyAlignment="1" quotePrefix="1">
      <alignment horizontal="center" vertical="center"/>
    </xf>
    <xf numFmtId="0" fontId="6" fillId="9" borderId="13" xfId="0" applyFont="1" applyFill="1" applyBorder="1" applyAlignment="1" quotePrefix="1">
      <alignment horizontal="center"/>
    </xf>
    <xf numFmtId="0" fontId="6" fillId="9" borderId="10" xfId="0" applyFont="1" applyFill="1" applyBorder="1" applyAlignment="1" quotePrefix="1">
      <alignment horizontal="center"/>
    </xf>
    <xf numFmtId="0" fontId="5" fillId="34" borderId="29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/>
    </xf>
    <xf numFmtId="0" fontId="6" fillId="34" borderId="58" xfId="0" applyFont="1" applyFill="1" applyBorder="1" applyAlignment="1">
      <alignment horizontal="center"/>
    </xf>
    <xf numFmtId="0" fontId="4" fillId="34" borderId="35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12" borderId="36" xfId="0" applyFont="1" applyFill="1" applyBorder="1" applyAlignment="1">
      <alignment horizontal="center" vertical="center"/>
    </xf>
    <xf numFmtId="0" fontId="7" fillId="12" borderId="55" xfId="0" applyFont="1" applyFill="1" applyBorder="1" applyAlignment="1">
      <alignment horizontal="center" vertical="center"/>
    </xf>
    <xf numFmtId="0" fontId="5" fillId="13" borderId="29" xfId="0" applyFont="1" applyFill="1" applyBorder="1" applyAlignment="1" quotePrefix="1">
      <alignment horizontal="center" vertical="center"/>
    </xf>
    <xf numFmtId="0" fontId="6" fillId="13" borderId="13" xfId="0" applyFont="1" applyFill="1" applyBorder="1" applyAlignment="1" quotePrefix="1">
      <alignment horizontal="center"/>
    </xf>
    <xf numFmtId="0" fontId="6" fillId="13" borderId="10" xfId="0" applyFont="1" applyFill="1" applyBorder="1" applyAlignment="1" quotePrefix="1">
      <alignment horizontal="center"/>
    </xf>
    <xf numFmtId="0" fontId="4" fillId="13" borderId="35" xfId="0" applyFont="1" applyFill="1" applyBorder="1" applyAlignment="1">
      <alignment horizontal="center" vertical="center"/>
    </xf>
    <xf numFmtId="0" fontId="7" fillId="13" borderId="35" xfId="0" applyFont="1" applyFill="1" applyBorder="1" applyAlignment="1">
      <alignment horizontal="center" vertical="center"/>
    </xf>
    <xf numFmtId="0" fontId="5" fillId="13" borderId="29" xfId="0" applyFont="1" applyFill="1" applyBorder="1" applyAlignment="1">
      <alignment horizontal="center" vertical="center"/>
    </xf>
    <xf numFmtId="0" fontId="6" fillId="13" borderId="13" xfId="0" applyFont="1" applyFill="1" applyBorder="1" applyAlignment="1">
      <alignment horizontal="center"/>
    </xf>
    <xf numFmtId="0" fontId="6" fillId="13" borderId="10" xfId="0" applyFont="1" applyFill="1" applyBorder="1" applyAlignment="1">
      <alignment horizontal="center"/>
    </xf>
    <xf numFmtId="0" fontId="7" fillId="0" borderId="61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13" borderId="50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12" borderId="50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80" xfId="0" applyFont="1" applyBorder="1" applyAlignment="1">
      <alignment vertical="center" wrapText="1"/>
    </xf>
    <xf numFmtId="0" fontId="4" fillId="12" borderId="75" xfId="0" applyFont="1" applyFill="1" applyBorder="1" applyAlignment="1">
      <alignment horizontal="center" vertical="center"/>
    </xf>
    <xf numFmtId="0" fontId="7" fillId="12" borderId="41" xfId="0" applyFont="1" applyFill="1" applyBorder="1" applyAlignment="1">
      <alignment horizontal="center" vertical="center"/>
    </xf>
    <xf numFmtId="0" fontId="4" fillId="12" borderId="45" xfId="0" applyFont="1" applyFill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13" borderId="81" xfId="0" applyFont="1" applyFill="1" applyBorder="1" applyAlignment="1">
      <alignment horizontal="center" vertical="center"/>
    </xf>
    <xf numFmtId="0" fontId="7" fillId="34" borderId="81" xfId="0" applyFont="1" applyFill="1" applyBorder="1" applyAlignment="1">
      <alignment horizontal="center" vertical="center"/>
    </xf>
    <xf numFmtId="0" fontId="7" fillId="33" borderId="81" xfId="0" applyFont="1" applyFill="1" applyBorder="1" applyAlignment="1">
      <alignment horizontal="center" vertical="center"/>
    </xf>
    <xf numFmtId="0" fontId="7" fillId="12" borderId="81" xfId="0" applyFont="1" applyFill="1" applyBorder="1" applyAlignment="1">
      <alignment horizontal="center" vertical="center"/>
    </xf>
    <xf numFmtId="0" fontId="7" fillId="12" borderId="45" xfId="0" applyFont="1" applyFill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1" fontId="4" fillId="0" borderId="43" xfId="0" applyNumberFormat="1" applyFont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49" xfId="0" applyFill="1" applyBorder="1" applyAlignment="1">
      <alignment horizontal="center" vertical="center"/>
    </xf>
    <xf numFmtId="0" fontId="20" fillId="12" borderId="27" xfId="0" applyFont="1" applyFill="1" applyBorder="1" applyAlignment="1">
      <alignment horizontal="center" vertical="center"/>
    </xf>
    <xf numFmtId="0" fontId="20" fillId="12" borderId="48" xfId="0" applyFont="1" applyFill="1" applyBorder="1" applyAlignment="1">
      <alignment horizontal="center" vertical="center"/>
    </xf>
    <xf numFmtId="0" fontId="20" fillId="12" borderId="49" xfId="0" applyFont="1" applyFill="1" applyBorder="1" applyAlignment="1">
      <alignment horizontal="center" vertical="center"/>
    </xf>
    <xf numFmtId="0" fontId="15" fillId="0" borderId="79" xfId="0" applyFont="1" applyBorder="1" applyAlignment="1">
      <alignment horizontal="center" vertical="center" wrapText="1"/>
    </xf>
    <xf numFmtId="0" fontId="4" fillId="0" borderId="39" xfId="0" applyFont="1" applyBorder="1" applyAlignment="1">
      <alignment vertical="center" wrapText="1"/>
    </xf>
    <xf numFmtId="0" fontId="15" fillId="0" borderId="50" xfId="0" applyFont="1" applyBorder="1" applyAlignment="1">
      <alignment horizontal="center" vertical="center"/>
    </xf>
    <xf numFmtId="0" fontId="4" fillId="0" borderId="71" xfId="0" applyFont="1" applyBorder="1" applyAlignment="1">
      <alignment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13" borderId="36" xfId="0" applyFont="1" applyFill="1" applyBorder="1" applyAlignment="1">
      <alignment horizontal="center" vertical="center"/>
    </xf>
    <xf numFmtId="0" fontId="42" fillId="12" borderId="36" xfId="0" applyFont="1" applyFill="1" applyBorder="1" applyAlignment="1">
      <alignment horizontal="center" vertical="center"/>
    </xf>
    <xf numFmtId="0" fontId="42" fillId="12" borderId="42" xfId="0" applyFont="1" applyFill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1" fontId="11" fillId="0" borderId="46" xfId="0" applyNumberFormat="1" applyFont="1" applyBorder="1" applyAlignment="1">
      <alignment horizontal="center" vertical="center"/>
    </xf>
    <xf numFmtId="0" fontId="64" fillId="0" borderId="36" xfId="0" applyFont="1" applyFill="1" applyBorder="1" applyAlignment="1" quotePrefix="1">
      <alignment horizontal="center" vertical="center"/>
    </xf>
    <xf numFmtId="0" fontId="64" fillId="13" borderId="36" xfId="0" applyFont="1" applyFill="1" applyBorder="1" applyAlignment="1" quotePrefix="1">
      <alignment horizontal="center" vertical="center"/>
    </xf>
    <xf numFmtId="0" fontId="64" fillId="12" borderId="36" xfId="0" applyFont="1" applyFill="1" applyBorder="1" applyAlignment="1" quotePrefix="1">
      <alignment horizontal="center" vertical="center"/>
    </xf>
    <xf numFmtId="0" fontId="64" fillId="12" borderId="82" xfId="0" applyFont="1" applyFill="1" applyBorder="1" applyAlignment="1" quotePrefix="1">
      <alignment horizontal="center" vertical="center"/>
    </xf>
    <xf numFmtId="0" fontId="65" fillId="0" borderId="64" xfId="0" applyFont="1" applyBorder="1" applyAlignment="1">
      <alignment horizontal="center" vertical="center"/>
    </xf>
    <xf numFmtId="1" fontId="65" fillId="0" borderId="46" xfId="0" applyNumberFormat="1" applyFont="1" applyBorder="1" applyAlignment="1">
      <alignment horizontal="center" vertical="center"/>
    </xf>
    <xf numFmtId="0" fontId="64" fillId="0" borderId="50" xfId="0" applyFont="1" applyFill="1" applyBorder="1" applyAlignment="1" quotePrefix="1">
      <alignment horizontal="center" vertical="center"/>
    </xf>
    <xf numFmtId="0" fontId="64" fillId="13" borderId="50" xfId="0" applyFont="1" applyFill="1" applyBorder="1" applyAlignment="1" quotePrefix="1">
      <alignment horizontal="center" vertical="center"/>
    </xf>
    <xf numFmtId="0" fontId="64" fillId="12" borderId="50" xfId="0" applyFont="1" applyFill="1" applyBorder="1" applyAlignment="1" quotePrefix="1">
      <alignment horizontal="center" vertical="center"/>
    </xf>
    <xf numFmtId="0" fontId="64" fillId="12" borderId="42" xfId="0" applyFont="1" applyFill="1" applyBorder="1" applyAlignment="1" quotePrefix="1">
      <alignment horizontal="center" vertical="center"/>
    </xf>
    <xf numFmtId="0" fontId="65" fillId="0" borderId="62" xfId="0" applyFont="1" applyBorder="1" applyAlignment="1">
      <alignment horizontal="center" vertical="center"/>
    </xf>
    <xf numFmtId="1" fontId="65" fillId="0" borderId="69" xfId="0" applyNumberFormat="1" applyFont="1" applyBorder="1" applyAlignment="1">
      <alignment horizontal="center" vertical="center"/>
    </xf>
    <xf numFmtId="0" fontId="65" fillId="0" borderId="83" xfId="0" applyFont="1" applyFill="1" applyBorder="1" applyAlignment="1" quotePrefix="1">
      <alignment horizontal="center" vertical="center"/>
    </xf>
    <xf numFmtId="0" fontId="65" fillId="13" borderId="83" xfId="0" applyFont="1" applyFill="1" applyBorder="1" applyAlignment="1" quotePrefix="1">
      <alignment horizontal="center" vertical="center"/>
    </xf>
    <xf numFmtId="0" fontId="65" fillId="12" borderId="83" xfId="0" applyFont="1" applyFill="1" applyBorder="1" applyAlignment="1" quotePrefix="1">
      <alignment horizontal="center" vertical="center"/>
    </xf>
    <xf numFmtId="0" fontId="65" fillId="12" borderId="42" xfId="0" applyFont="1" applyFill="1" applyBorder="1" applyAlignment="1" quotePrefix="1">
      <alignment horizontal="center" vertical="center"/>
    </xf>
    <xf numFmtId="0" fontId="65" fillId="0" borderId="46" xfId="0" applyFont="1" applyBorder="1" applyAlignment="1">
      <alignment horizontal="center" vertical="center"/>
    </xf>
    <xf numFmtId="0" fontId="64" fillId="0" borderId="36" xfId="0" applyFont="1" applyBorder="1" applyAlignment="1">
      <alignment horizontal="center" vertical="center"/>
    </xf>
    <xf numFmtId="0" fontId="64" fillId="0" borderId="64" xfId="0" applyFont="1" applyBorder="1" applyAlignment="1">
      <alignment horizontal="center" vertical="center"/>
    </xf>
    <xf numFmtId="0" fontId="64" fillId="13" borderId="36" xfId="0" applyFont="1" applyFill="1" applyBorder="1" applyAlignment="1">
      <alignment horizontal="center" vertical="center"/>
    </xf>
    <xf numFmtId="0" fontId="64" fillId="34" borderId="36" xfId="0" applyFont="1" applyFill="1" applyBorder="1" applyAlignment="1">
      <alignment horizontal="center" vertical="center"/>
    </xf>
    <xf numFmtId="0" fontId="64" fillId="0" borderId="84" xfId="0" applyFont="1" applyFill="1" applyBorder="1" applyAlignment="1" quotePrefix="1">
      <alignment horizontal="center" vertical="center"/>
    </xf>
    <xf numFmtId="0" fontId="64" fillId="34" borderId="36" xfId="0" applyFont="1" applyFill="1" applyBorder="1" applyAlignment="1" quotePrefix="1">
      <alignment horizontal="center" vertical="center"/>
    </xf>
    <xf numFmtId="0" fontId="64" fillId="0" borderId="64" xfId="0" applyFont="1" applyFill="1" applyBorder="1" applyAlignment="1" quotePrefix="1">
      <alignment horizontal="center" vertical="center"/>
    </xf>
    <xf numFmtId="0" fontId="64" fillId="34" borderId="50" xfId="0" applyFont="1" applyFill="1" applyBorder="1" applyAlignment="1" quotePrefix="1">
      <alignment horizontal="center" vertical="center"/>
    </xf>
    <xf numFmtId="0" fontId="65" fillId="0" borderId="85" xfId="0" applyFont="1" applyFill="1" applyBorder="1" applyAlignment="1" quotePrefix="1">
      <alignment horizontal="center" vertical="center"/>
    </xf>
    <xf numFmtId="0" fontId="11" fillId="34" borderId="83" xfId="0" applyFont="1" applyFill="1" applyBorder="1" applyAlignment="1" quotePrefix="1">
      <alignment horizontal="center" vertical="center"/>
    </xf>
    <xf numFmtId="0" fontId="0" fillId="0" borderId="46" xfId="0" applyFont="1" applyBorder="1" applyAlignment="1">
      <alignment horizontal="center" vertical="center"/>
    </xf>
    <xf numFmtId="172" fontId="4" fillId="0" borderId="25" xfId="0" applyNumberFormat="1" applyFont="1" applyBorder="1" applyAlignment="1">
      <alignment horizontal="center" vertical="center" wrapText="1"/>
    </xf>
    <xf numFmtId="172" fontId="4" fillId="0" borderId="26" xfId="0" applyNumberFormat="1" applyFont="1" applyBorder="1" applyAlignment="1">
      <alignment horizontal="center" vertical="center" wrapText="1"/>
    </xf>
    <xf numFmtId="172" fontId="4" fillId="0" borderId="74" xfId="0" applyNumberFormat="1" applyFont="1" applyBorder="1" applyAlignment="1">
      <alignment horizontal="center" vertical="center" wrapText="1"/>
    </xf>
    <xf numFmtId="172" fontId="4" fillId="0" borderId="72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76200</xdr:colOff>
      <xdr:row>2</xdr:row>
      <xdr:rowOff>9525</xdr:rowOff>
    </xdr:from>
    <xdr:to>
      <xdr:col>53</xdr:col>
      <xdr:colOff>104775</xdr:colOff>
      <xdr:row>2</xdr:row>
      <xdr:rowOff>19050</xdr:rowOff>
    </xdr:to>
    <xdr:sp>
      <xdr:nvSpPr>
        <xdr:cNvPr id="1" name="Line 4"/>
        <xdr:cNvSpPr>
          <a:spLocks/>
        </xdr:cNvSpPr>
      </xdr:nvSpPr>
      <xdr:spPr>
        <a:xfrm>
          <a:off x="9048750" y="400050"/>
          <a:ext cx="1914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76200</xdr:colOff>
      <xdr:row>2</xdr:row>
      <xdr:rowOff>9525</xdr:rowOff>
    </xdr:from>
    <xdr:to>
      <xdr:col>53</xdr:col>
      <xdr:colOff>104775</xdr:colOff>
      <xdr:row>2</xdr:row>
      <xdr:rowOff>19050</xdr:rowOff>
    </xdr:to>
    <xdr:sp>
      <xdr:nvSpPr>
        <xdr:cNvPr id="1" name="Line 4"/>
        <xdr:cNvSpPr>
          <a:spLocks/>
        </xdr:cNvSpPr>
      </xdr:nvSpPr>
      <xdr:spPr>
        <a:xfrm>
          <a:off x="9248775" y="400050"/>
          <a:ext cx="1914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29"/>
  <sheetViews>
    <sheetView zoomScale="98" zoomScaleNormal="98" zoomScalePageLayoutView="0" workbookViewId="0" topLeftCell="J7">
      <selection activeCell="BL22" sqref="BL22"/>
    </sheetView>
  </sheetViews>
  <sheetFormatPr defaultColWidth="9.140625" defaultRowHeight="12.75"/>
  <cols>
    <col min="1" max="1" width="2.421875" style="0" customWidth="1"/>
    <col min="2" max="2" width="8.00390625" style="0" customWidth="1"/>
    <col min="3" max="3" width="6.140625" style="0" customWidth="1"/>
    <col min="4" max="5" width="4.140625" style="0" customWidth="1"/>
    <col min="6" max="6" width="5.28125" style="0" customWidth="1"/>
    <col min="7" max="7" width="5.57421875" style="0" customWidth="1"/>
    <col min="8" max="8" width="4.421875" style="0" customWidth="1"/>
    <col min="9" max="9" width="3.57421875" style="0" customWidth="1"/>
    <col min="10" max="10" width="4.140625" style="0" customWidth="1"/>
    <col min="11" max="11" width="5.421875" style="0" customWidth="1"/>
    <col min="12" max="12" width="5.00390625" style="0" customWidth="1"/>
    <col min="13" max="13" width="1.7109375" style="0" customWidth="1"/>
    <col min="14" max="65" width="2.57421875" style="0" customWidth="1"/>
    <col min="66" max="66" width="5.7109375" style="0" customWidth="1"/>
    <col min="67" max="67" width="5.8515625" style="0" customWidth="1"/>
  </cols>
  <sheetData>
    <row r="1" spans="11:65" ht="15"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"/>
      <c r="AC1" s="1"/>
      <c r="AD1" s="1"/>
      <c r="AE1" s="1"/>
      <c r="AF1" s="1"/>
      <c r="AG1" s="147" t="s">
        <v>0</v>
      </c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</row>
    <row r="2" spans="2:66" ht="15.75">
      <c r="B2" s="1" t="s">
        <v>39</v>
      </c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"/>
      <c r="AC2" s="1"/>
      <c r="AD2" s="1"/>
      <c r="AE2" s="1"/>
      <c r="AF2" s="1"/>
      <c r="AG2" s="148" t="s">
        <v>1</v>
      </c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" t="s">
        <v>95</v>
      </c>
    </row>
    <row r="3" spans="2:6" ht="15.75">
      <c r="B3" s="56" t="s">
        <v>40</v>
      </c>
      <c r="C3" s="58"/>
      <c r="D3" s="58"/>
      <c r="E3" s="57"/>
      <c r="F3" s="56"/>
    </row>
    <row r="4" spans="11:65" ht="39.75" customHeight="1">
      <c r="K4" s="149" t="s">
        <v>97</v>
      </c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</row>
    <row r="5" spans="11:65" ht="14.25">
      <c r="K5" s="151" t="s">
        <v>16</v>
      </c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</row>
    <row r="6" ht="4.5" customHeight="1" thickBot="1"/>
    <row r="7" spans="1:67" ht="21.75" customHeight="1" thickBot="1">
      <c r="A7" s="153"/>
      <c r="B7" s="153" t="s">
        <v>42</v>
      </c>
      <c r="C7" s="29"/>
      <c r="D7" s="74"/>
      <c r="E7" s="74" t="s">
        <v>18</v>
      </c>
      <c r="F7" s="75"/>
      <c r="G7" s="24"/>
      <c r="H7" s="158" t="s">
        <v>22</v>
      </c>
      <c r="I7" s="159"/>
      <c r="J7" s="160"/>
      <c r="K7" s="161" t="s">
        <v>2</v>
      </c>
      <c r="L7" s="161"/>
      <c r="M7" s="161"/>
      <c r="N7" s="162" t="s">
        <v>26</v>
      </c>
      <c r="O7" s="163"/>
      <c r="P7" s="163"/>
      <c r="Q7" s="163" t="s">
        <v>27</v>
      </c>
      <c r="R7" s="163"/>
      <c r="S7" s="163"/>
      <c r="T7" s="163"/>
      <c r="U7" s="163" t="s">
        <v>28</v>
      </c>
      <c r="V7" s="163"/>
      <c r="W7" s="163"/>
      <c r="X7" s="163"/>
      <c r="Y7" s="163" t="s">
        <v>29</v>
      </c>
      <c r="Z7" s="163"/>
      <c r="AA7" s="163"/>
      <c r="AB7" s="163"/>
      <c r="AC7" s="163"/>
      <c r="AD7" s="163" t="s">
        <v>30</v>
      </c>
      <c r="AE7" s="163"/>
      <c r="AF7" s="163"/>
      <c r="AG7" s="163"/>
      <c r="AH7" s="163" t="s">
        <v>31</v>
      </c>
      <c r="AI7" s="163"/>
      <c r="AJ7" s="163"/>
      <c r="AK7" s="163"/>
      <c r="AL7" s="163" t="s">
        <v>32</v>
      </c>
      <c r="AM7" s="163"/>
      <c r="AN7" s="163"/>
      <c r="AO7" s="163"/>
      <c r="AP7" s="163" t="s">
        <v>33</v>
      </c>
      <c r="AQ7" s="163"/>
      <c r="AR7" s="163"/>
      <c r="AS7" s="163"/>
      <c r="AT7" s="163"/>
      <c r="AU7" s="163" t="s">
        <v>34</v>
      </c>
      <c r="AV7" s="163"/>
      <c r="AW7" s="163"/>
      <c r="AX7" s="163"/>
      <c r="AY7" s="163" t="s">
        <v>35</v>
      </c>
      <c r="AZ7" s="163"/>
      <c r="BA7" s="163"/>
      <c r="BB7" s="163"/>
      <c r="BC7" s="163"/>
      <c r="BD7" s="169" t="s">
        <v>36</v>
      </c>
      <c r="BE7" s="170"/>
      <c r="BF7" s="170"/>
      <c r="BG7" s="171"/>
      <c r="BH7" s="163" t="s">
        <v>37</v>
      </c>
      <c r="BI7" s="163"/>
      <c r="BJ7" s="163"/>
      <c r="BK7" s="163"/>
      <c r="BL7" s="163" t="s">
        <v>38</v>
      </c>
      <c r="BM7" s="165"/>
      <c r="BN7" s="153" t="s">
        <v>23</v>
      </c>
      <c r="BO7" s="175" t="s">
        <v>24</v>
      </c>
    </row>
    <row r="8" spans="1:67" ht="24" customHeight="1" thickBot="1">
      <c r="A8" s="154"/>
      <c r="B8" s="156"/>
      <c r="C8" s="178" t="s">
        <v>43</v>
      </c>
      <c r="D8" s="181" t="s">
        <v>51</v>
      </c>
      <c r="E8" s="184" t="s">
        <v>20</v>
      </c>
      <c r="F8" s="187" t="s">
        <v>21</v>
      </c>
      <c r="G8" s="189" t="s">
        <v>17</v>
      </c>
      <c r="H8" s="192" t="s">
        <v>19</v>
      </c>
      <c r="I8" s="193" t="s">
        <v>20</v>
      </c>
      <c r="J8" s="166" t="s">
        <v>21</v>
      </c>
      <c r="K8" s="161" t="s">
        <v>3</v>
      </c>
      <c r="L8" s="161"/>
      <c r="M8" s="161"/>
      <c r="N8" s="47" t="s">
        <v>4</v>
      </c>
      <c r="O8" s="31" t="s">
        <v>5</v>
      </c>
      <c r="P8" s="231" t="s">
        <v>6</v>
      </c>
      <c r="Q8" s="31">
        <v>4</v>
      </c>
      <c r="R8" s="31" t="s">
        <v>7</v>
      </c>
      <c r="S8" s="31" t="s">
        <v>8</v>
      </c>
      <c r="T8" s="31" t="s">
        <v>9</v>
      </c>
      <c r="U8" s="31" t="s">
        <v>10</v>
      </c>
      <c r="V8" s="31" t="s">
        <v>11</v>
      </c>
      <c r="W8" s="32">
        <v>10</v>
      </c>
      <c r="X8" s="32">
        <v>11</v>
      </c>
      <c r="Y8" s="32">
        <v>12</v>
      </c>
      <c r="Z8" s="32">
        <v>13</v>
      </c>
      <c r="AA8" s="32">
        <v>14</v>
      </c>
      <c r="AB8" s="32">
        <v>15</v>
      </c>
      <c r="AC8" s="32">
        <v>16</v>
      </c>
      <c r="AD8" s="32">
        <v>17</v>
      </c>
      <c r="AE8" s="32">
        <v>18</v>
      </c>
      <c r="AF8" s="32">
        <v>19</v>
      </c>
      <c r="AG8" s="32">
        <v>20</v>
      </c>
      <c r="AH8" s="228">
        <v>21</v>
      </c>
      <c r="AI8" s="32">
        <v>22</v>
      </c>
      <c r="AJ8" s="33">
        <v>23</v>
      </c>
      <c r="AK8" s="234">
        <v>24</v>
      </c>
      <c r="AL8" s="234">
        <v>25</v>
      </c>
      <c r="AM8" s="34">
        <v>26</v>
      </c>
      <c r="AN8" s="35">
        <v>27</v>
      </c>
      <c r="AO8" s="36">
        <v>28</v>
      </c>
      <c r="AP8" s="37">
        <v>29</v>
      </c>
      <c r="AQ8" s="32">
        <v>30</v>
      </c>
      <c r="AR8" s="32">
        <v>31</v>
      </c>
      <c r="AS8" s="32">
        <v>32</v>
      </c>
      <c r="AT8" s="32">
        <v>33</v>
      </c>
      <c r="AU8" s="228">
        <v>34</v>
      </c>
      <c r="AV8" s="32">
        <v>35</v>
      </c>
      <c r="AW8" s="32">
        <v>36</v>
      </c>
      <c r="AX8" s="32">
        <v>37</v>
      </c>
      <c r="AY8" s="228">
        <v>38</v>
      </c>
      <c r="AZ8" s="32">
        <v>39</v>
      </c>
      <c r="BA8" s="32">
        <v>40</v>
      </c>
      <c r="BB8" s="32">
        <v>41</v>
      </c>
      <c r="BC8" s="32">
        <v>42</v>
      </c>
      <c r="BD8" s="32">
        <v>43</v>
      </c>
      <c r="BE8" s="32">
        <v>44</v>
      </c>
      <c r="BF8" s="32">
        <v>45</v>
      </c>
      <c r="BG8" s="32">
        <v>46</v>
      </c>
      <c r="BH8" s="60">
        <v>47</v>
      </c>
      <c r="BI8" s="60">
        <v>48</v>
      </c>
      <c r="BJ8" s="60">
        <v>49</v>
      </c>
      <c r="BK8" s="60">
        <v>50</v>
      </c>
      <c r="BL8" s="60">
        <v>51</v>
      </c>
      <c r="BM8" s="61">
        <v>52</v>
      </c>
      <c r="BN8" s="154"/>
      <c r="BO8" s="176"/>
    </row>
    <row r="9" spans="1:67" ht="21" customHeight="1">
      <c r="A9" s="154"/>
      <c r="B9" s="156"/>
      <c r="C9" s="179"/>
      <c r="D9" s="182"/>
      <c r="E9" s="185"/>
      <c r="F9" s="187"/>
      <c r="G9" s="190"/>
      <c r="H9" s="182"/>
      <c r="I9" s="185"/>
      <c r="J9" s="167"/>
      <c r="K9" s="161" t="s">
        <v>12</v>
      </c>
      <c r="L9" s="161"/>
      <c r="M9" s="161"/>
      <c r="N9" s="48">
        <v>15</v>
      </c>
      <c r="O9" s="8">
        <v>22</v>
      </c>
      <c r="P9" s="232">
        <v>29</v>
      </c>
      <c r="Q9" s="8">
        <v>5</v>
      </c>
      <c r="R9" s="8">
        <v>12</v>
      </c>
      <c r="S9" s="8">
        <v>19</v>
      </c>
      <c r="T9" s="9">
        <v>26</v>
      </c>
      <c r="U9" s="8">
        <v>3</v>
      </c>
      <c r="V9" s="9">
        <v>10</v>
      </c>
      <c r="W9" s="9">
        <v>17</v>
      </c>
      <c r="X9" s="9">
        <v>24</v>
      </c>
      <c r="Y9" s="9">
        <v>31</v>
      </c>
      <c r="Z9" s="9">
        <v>7</v>
      </c>
      <c r="AA9" s="9">
        <v>14</v>
      </c>
      <c r="AB9" s="9">
        <v>21</v>
      </c>
      <c r="AC9" s="9">
        <v>28</v>
      </c>
      <c r="AD9" s="9">
        <v>5</v>
      </c>
      <c r="AE9" s="9">
        <v>12</v>
      </c>
      <c r="AF9" s="9">
        <v>19</v>
      </c>
      <c r="AG9" s="9">
        <v>25</v>
      </c>
      <c r="AH9" s="229">
        <v>2</v>
      </c>
      <c r="AI9" s="9">
        <v>9</v>
      </c>
      <c r="AJ9" s="10">
        <v>16</v>
      </c>
      <c r="AK9" s="235">
        <v>23</v>
      </c>
      <c r="AL9" s="235">
        <v>30</v>
      </c>
      <c r="AM9" s="16">
        <v>6</v>
      </c>
      <c r="AN9" s="17">
        <v>13</v>
      </c>
      <c r="AO9" s="13">
        <v>20</v>
      </c>
      <c r="AP9" s="11">
        <v>27</v>
      </c>
      <c r="AQ9" s="9">
        <v>6</v>
      </c>
      <c r="AR9" s="9">
        <v>13</v>
      </c>
      <c r="AS9" s="9">
        <v>20</v>
      </c>
      <c r="AT9" s="9">
        <v>27</v>
      </c>
      <c r="AU9" s="229">
        <v>3</v>
      </c>
      <c r="AV9" s="9">
        <v>10</v>
      </c>
      <c r="AW9" s="9">
        <v>17</v>
      </c>
      <c r="AX9" s="9">
        <v>24</v>
      </c>
      <c r="AY9" s="229">
        <v>1</v>
      </c>
      <c r="AZ9" s="9">
        <v>8</v>
      </c>
      <c r="BA9" s="9">
        <v>15</v>
      </c>
      <c r="BB9" s="9">
        <v>22</v>
      </c>
      <c r="BC9" s="9">
        <v>29</v>
      </c>
      <c r="BD9" s="9">
        <v>5</v>
      </c>
      <c r="BE9" s="9">
        <v>12</v>
      </c>
      <c r="BF9" s="9">
        <v>19</v>
      </c>
      <c r="BG9" s="9">
        <v>26</v>
      </c>
      <c r="BH9" s="62">
        <v>3</v>
      </c>
      <c r="BI9" s="62">
        <v>10</v>
      </c>
      <c r="BJ9" s="62">
        <v>17</v>
      </c>
      <c r="BK9" s="62">
        <v>24</v>
      </c>
      <c r="BL9" s="63">
        <v>31</v>
      </c>
      <c r="BM9" s="64">
        <v>7</v>
      </c>
      <c r="BN9" s="154"/>
      <c r="BO9" s="176"/>
    </row>
    <row r="10" spans="1:67" ht="22.5" customHeight="1" thickBot="1">
      <c r="A10" s="155"/>
      <c r="B10" s="157"/>
      <c r="C10" s="180"/>
      <c r="D10" s="183"/>
      <c r="E10" s="186"/>
      <c r="F10" s="188"/>
      <c r="G10" s="191"/>
      <c r="H10" s="183"/>
      <c r="I10" s="186"/>
      <c r="J10" s="168"/>
      <c r="K10" s="164"/>
      <c r="L10" s="164"/>
      <c r="M10" s="164"/>
      <c r="N10" s="49">
        <v>19</v>
      </c>
      <c r="O10" s="2">
        <v>26</v>
      </c>
      <c r="P10" s="233">
        <v>2</v>
      </c>
      <c r="Q10" s="2">
        <v>9</v>
      </c>
      <c r="R10" s="2">
        <v>16</v>
      </c>
      <c r="S10" s="2">
        <v>23</v>
      </c>
      <c r="T10" s="2">
        <v>30</v>
      </c>
      <c r="U10" s="2">
        <v>7</v>
      </c>
      <c r="V10" s="3">
        <v>14</v>
      </c>
      <c r="W10" s="3">
        <v>21</v>
      </c>
      <c r="X10" s="4">
        <v>28</v>
      </c>
      <c r="Y10" s="3">
        <v>4</v>
      </c>
      <c r="Z10" s="3">
        <v>11</v>
      </c>
      <c r="AA10" s="3">
        <v>18</v>
      </c>
      <c r="AB10" s="3">
        <v>25</v>
      </c>
      <c r="AC10" s="3">
        <v>2</v>
      </c>
      <c r="AD10" s="3">
        <v>9</v>
      </c>
      <c r="AE10" s="3">
        <v>16</v>
      </c>
      <c r="AF10" s="3">
        <v>23</v>
      </c>
      <c r="AG10" s="3">
        <v>30</v>
      </c>
      <c r="AH10" s="230">
        <v>6</v>
      </c>
      <c r="AI10" s="3">
        <v>13</v>
      </c>
      <c r="AJ10" s="5">
        <v>20</v>
      </c>
      <c r="AK10" s="236">
        <v>27</v>
      </c>
      <c r="AL10" s="236">
        <v>3</v>
      </c>
      <c r="AM10" s="18">
        <v>10</v>
      </c>
      <c r="AN10" s="19">
        <v>17</v>
      </c>
      <c r="AO10" s="14">
        <v>24</v>
      </c>
      <c r="AP10" s="6">
        <v>3</v>
      </c>
      <c r="AQ10" s="3">
        <v>10</v>
      </c>
      <c r="AR10" s="3">
        <v>17</v>
      </c>
      <c r="AS10" s="3">
        <v>24</v>
      </c>
      <c r="AT10" s="3">
        <v>31</v>
      </c>
      <c r="AU10" s="230">
        <v>7</v>
      </c>
      <c r="AV10" s="3">
        <v>14</v>
      </c>
      <c r="AW10" s="3">
        <v>21</v>
      </c>
      <c r="AX10" s="3">
        <v>24</v>
      </c>
      <c r="AY10" s="230">
        <v>5</v>
      </c>
      <c r="AZ10" s="3">
        <v>12</v>
      </c>
      <c r="BA10" s="3">
        <v>19</v>
      </c>
      <c r="BB10" s="7">
        <v>26</v>
      </c>
      <c r="BC10" s="3">
        <v>2</v>
      </c>
      <c r="BD10" s="3">
        <v>9</v>
      </c>
      <c r="BE10" s="3">
        <v>16</v>
      </c>
      <c r="BF10" s="3">
        <v>23</v>
      </c>
      <c r="BG10" s="3">
        <v>30</v>
      </c>
      <c r="BH10" s="65">
        <v>7</v>
      </c>
      <c r="BI10" s="65">
        <v>14</v>
      </c>
      <c r="BJ10" s="65">
        <v>21</v>
      </c>
      <c r="BK10" s="66">
        <v>28</v>
      </c>
      <c r="BL10" s="66">
        <v>4</v>
      </c>
      <c r="BM10" s="67">
        <v>11</v>
      </c>
      <c r="BN10" s="155"/>
      <c r="BO10" s="177"/>
    </row>
    <row r="11" spans="1:68" ht="36.75" customHeight="1">
      <c r="A11" s="206"/>
      <c r="B11" s="153" t="s">
        <v>13</v>
      </c>
      <c r="C11" s="30" t="s">
        <v>44</v>
      </c>
      <c r="D11" s="319">
        <f>(270*25%)</f>
        <v>67.5</v>
      </c>
      <c r="E11" s="197">
        <v>0</v>
      </c>
      <c r="F11" s="321">
        <f>(D11-E11)</f>
        <v>67.5</v>
      </c>
      <c r="G11" s="173">
        <f>(D11*2)</f>
        <v>135</v>
      </c>
      <c r="H11" s="195">
        <f>(1760-D11-G11)</f>
        <v>1557.5</v>
      </c>
      <c r="I11" s="197">
        <v>0</v>
      </c>
      <c r="J11" s="199">
        <f>(H11-I11)</f>
        <v>1557.5</v>
      </c>
      <c r="K11" s="200" t="s">
        <v>49</v>
      </c>
      <c r="L11" s="201"/>
      <c r="M11" s="202"/>
      <c r="N11" s="50">
        <v>4</v>
      </c>
      <c r="O11" s="38">
        <v>10</v>
      </c>
      <c r="P11" s="226">
        <v>8</v>
      </c>
      <c r="Q11" s="38">
        <v>10</v>
      </c>
      <c r="R11" s="38">
        <v>10</v>
      </c>
      <c r="S11" s="38">
        <v>10</v>
      </c>
      <c r="T11" s="38">
        <v>8</v>
      </c>
      <c r="U11" s="38">
        <v>8</v>
      </c>
      <c r="V11" s="38">
        <v>8</v>
      </c>
      <c r="W11" s="38">
        <v>8</v>
      </c>
      <c r="X11" s="38">
        <v>8</v>
      </c>
      <c r="Y11" s="38">
        <v>8</v>
      </c>
      <c r="Z11" s="38">
        <v>8</v>
      </c>
      <c r="AA11" s="38">
        <v>8</v>
      </c>
      <c r="AB11" s="38">
        <v>8</v>
      </c>
      <c r="AC11" s="38">
        <v>8</v>
      </c>
      <c r="AD11" s="38">
        <v>9</v>
      </c>
      <c r="AE11" s="38">
        <v>9</v>
      </c>
      <c r="AF11" s="38">
        <v>8</v>
      </c>
      <c r="AG11" s="38">
        <v>8</v>
      </c>
      <c r="AH11" s="226">
        <v>7</v>
      </c>
      <c r="AI11" s="38">
        <v>8</v>
      </c>
      <c r="AJ11" s="38">
        <v>8</v>
      </c>
      <c r="AK11" s="237">
        <v>0</v>
      </c>
      <c r="AL11" s="237">
        <v>0</v>
      </c>
      <c r="AM11" s="39">
        <v>8</v>
      </c>
      <c r="AN11" s="39">
        <v>8</v>
      </c>
      <c r="AO11" s="39">
        <v>8</v>
      </c>
      <c r="AP11" s="39">
        <v>8</v>
      </c>
      <c r="AQ11" s="39">
        <v>8</v>
      </c>
      <c r="AR11" s="39">
        <v>8</v>
      </c>
      <c r="AS11" s="39">
        <v>8</v>
      </c>
      <c r="AT11" s="39">
        <v>8</v>
      </c>
      <c r="AU11" s="226">
        <v>7</v>
      </c>
      <c r="AV11" s="39">
        <v>8</v>
      </c>
      <c r="AW11" s="39">
        <v>8</v>
      </c>
      <c r="AX11" s="39">
        <v>8</v>
      </c>
      <c r="AY11" s="226">
        <v>5</v>
      </c>
      <c r="AZ11" s="39">
        <v>8</v>
      </c>
      <c r="BA11" s="39">
        <v>8</v>
      </c>
      <c r="BB11" s="39">
        <v>9</v>
      </c>
      <c r="BC11" s="39">
        <v>9</v>
      </c>
      <c r="BD11" s="39">
        <v>9</v>
      </c>
      <c r="BE11" s="39">
        <v>9</v>
      </c>
      <c r="BF11" s="39">
        <v>9</v>
      </c>
      <c r="BG11" s="39">
        <v>9</v>
      </c>
      <c r="BH11" s="68">
        <v>9</v>
      </c>
      <c r="BI11" s="68">
        <v>0</v>
      </c>
      <c r="BJ11" s="68">
        <v>0</v>
      </c>
      <c r="BK11" s="68">
        <v>9</v>
      </c>
      <c r="BL11" s="68">
        <v>5</v>
      </c>
      <c r="BM11" s="69">
        <v>8</v>
      </c>
      <c r="BN11" s="51"/>
      <c r="BO11" s="53"/>
      <c r="BP11" s="55"/>
    </row>
    <row r="12" spans="1:67" ht="39.75" customHeight="1" thickBot="1">
      <c r="A12" s="207"/>
      <c r="B12" s="154"/>
      <c r="C12" s="23" t="s">
        <v>45</v>
      </c>
      <c r="D12" s="320"/>
      <c r="E12" s="198"/>
      <c r="F12" s="322"/>
      <c r="G12" s="174"/>
      <c r="H12" s="196"/>
      <c r="I12" s="198"/>
      <c r="J12" s="172"/>
      <c r="K12" s="203" t="s">
        <v>50</v>
      </c>
      <c r="L12" s="204"/>
      <c r="M12" s="205"/>
      <c r="N12" s="224">
        <f>(N11*4)</f>
        <v>16</v>
      </c>
      <c r="O12" s="40">
        <f aca="true" t="shared" si="0" ref="O12:BM12">(O11*4)</f>
        <v>40</v>
      </c>
      <c r="P12" s="227">
        <f t="shared" si="0"/>
        <v>32</v>
      </c>
      <c r="Q12" s="40">
        <f t="shared" si="0"/>
        <v>40</v>
      </c>
      <c r="R12" s="40">
        <f t="shared" si="0"/>
        <v>40</v>
      </c>
      <c r="S12" s="40">
        <f t="shared" si="0"/>
        <v>40</v>
      </c>
      <c r="T12" s="40">
        <f t="shared" si="0"/>
        <v>32</v>
      </c>
      <c r="U12" s="40">
        <f t="shared" si="0"/>
        <v>32</v>
      </c>
      <c r="V12" s="40">
        <f t="shared" si="0"/>
        <v>32</v>
      </c>
      <c r="W12" s="40">
        <f t="shared" si="0"/>
        <v>32</v>
      </c>
      <c r="X12" s="40">
        <f t="shared" si="0"/>
        <v>32</v>
      </c>
      <c r="Y12" s="40">
        <f t="shared" si="0"/>
        <v>32</v>
      </c>
      <c r="Z12" s="40">
        <f t="shared" si="0"/>
        <v>32</v>
      </c>
      <c r="AA12" s="40">
        <f t="shared" si="0"/>
        <v>32</v>
      </c>
      <c r="AB12" s="40">
        <f t="shared" si="0"/>
        <v>32</v>
      </c>
      <c r="AC12" s="40">
        <f t="shared" si="0"/>
        <v>32</v>
      </c>
      <c r="AD12" s="40">
        <f t="shared" si="0"/>
        <v>36</v>
      </c>
      <c r="AE12" s="40">
        <f t="shared" si="0"/>
        <v>36</v>
      </c>
      <c r="AF12" s="40">
        <f t="shared" si="0"/>
        <v>32</v>
      </c>
      <c r="AG12" s="40">
        <f t="shared" si="0"/>
        <v>32</v>
      </c>
      <c r="AH12" s="227">
        <f t="shared" si="0"/>
        <v>28</v>
      </c>
      <c r="AI12" s="40">
        <f t="shared" si="0"/>
        <v>32</v>
      </c>
      <c r="AJ12" s="40">
        <f t="shared" si="0"/>
        <v>32</v>
      </c>
      <c r="AK12" s="238">
        <f t="shared" si="0"/>
        <v>0</v>
      </c>
      <c r="AL12" s="238">
        <f t="shared" si="0"/>
        <v>0</v>
      </c>
      <c r="AM12" s="40">
        <f t="shared" si="0"/>
        <v>32</v>
      </c>
      <c r="AN12" s="40">
        <f t="shared" si="0"/>
        <v>32</v>
      </c>
      <c r="AO12" s="40">
        <f t="shared" si="0"/>
        <v>32</v>
      </c>
      <c r="AP12" s="40">
        <f t="shared" si="0"/>
        <v>32</v>
      </c>
      <c r="AQ12" s="40">
        <f t="shared" si="0"/>
        <v>32</v>
      </c>
      <c r="AR12" s="40">
        <f t="shared" si="0"/>
        <v>32</v>
      </c>
      <c r="AS12" s="40">
        <f t="shared" si="0"/>
        <v>32</v>
      </c>
      <c r="AT12" s="40">
        <f t="shared" si="0"/>
        <v>32</v>
      </c>
      <c r="AU12" s="227">
        <f t="shared" si="0"/>
        <v>28</v>
      </c>
      <c r="AV12" s="40">
        <f t="shared" si="0"/>
        <v>32</v>
      </c>
      <c r="AW12" s="40">
        <f t="shared" si="0"/>
        <v>32</v>
      </c>
      <c r="AX12" s="40">
        <f t="shared" si="0"/>
        <v>32</v>
      </c>
      <c r="AY12" s="227">
        <f t="shared" si="0"/>
        <v>20</v>
      </c>
      <c r="AZ12" s="40">
        <f t="shared" si="0"/>
        <v>32</v>
      </c>
      <c r="BA12" s="40">
        <f t="shared" si="0"/>
        <v>32</v>
      </c>
      <c r="BB12" s="40">
        <f t="shared" si="0"/>
        <v>36</v>
      </c>
      <c r="BC12" s="40">
        <f t="shared" si="0"/>
        <v>36</v>
      </c>
      <c r="BD12" s="40">
        <f t="shared" si="0"/>
        <v>36</v>
      </c>
      <c r="BE12" s="40">
        <f t="shared" si="0"/>
        <v>36</v>
      </c>
      <c r="BF12" s="40">
        <f t="shared" si="0"/>
        <v>36</v>
      </c>
      <c r="BG12" s="40">
        <f t="shared" si="0"/>
        <v>36</v>
      </c>
      <c r="BH12" s="239">
        <f t="shared" si="0"/>
        <v>36</v>
      </c>
      <c r="BI12" s="239">
        <f t="shared" si="0"/>
        <v>0</v>
      </c>
      <c r="BJ12" s="239">
        <f t="shared" si="0"/>
        <v>0</v>
      </c>
      <c r="BK12" s="239">
        <f t="shared" si="0"/>
        <v>36</v>
      </c>
      <c r="BL12" s="239">
        <f t="shared" si="0"/>
        <v>20</v>
      </c>
      <c r="BM12" s="240">
        <f t="shared" si="0"/>
        <v>32</v>
      </c>
      <c r="BN12" s="52">
        <f>SUM(N12:BM12)</f>
        <v>1560</v>
      </c>
      <c r="BO12" s="59">
        <f>(E11+F11+G11+I11+BN12)</f>
        <v>1762.5</v>
      </c>
    </row>
    <row r="13" spans="1:67" ht="22.5" customHeight="1" thickBot="1">
      <c r="A13" s="194" t="s">
        <v>100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225"/>
      <c r="O13" s="225"/>
      <c r="P13" s="225"/>
      <c r="Q13" s="225"/>
      <c r="R13" s="225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74" t="s">
        <v>109</v>
      </c>
      <c r="AL13" s="275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76" t="s">
        <v>110</v>
      </c>
      <c r="BI13" s="277"/>
      <c r="BJ13" s="277"/>
      <c r="BK13" s="277"/>
      <c r="BL13" s="277"/>
      <c r="BM13" s="278"/>
      <c r="BN13" s="26"/>
      <c r="BO13" s="26"/>
    </row>
    <row r="14" spans="14:65" ht="12.75">
      <c r="N14" s="21">
        <v>4</v>
      </c>
      <c r="O14" s="21">
        <v>4</v>
      </c>
      <c r="P14" s="21">
        <v>4</v>
      </c>
      <c r="Q14" s="21">
        <v>4</v>
      </c>
      <c r="R14" s="21">
        <v>4</v>
      </c>
      <c r="S14" s="21">
        <v>4</v>
      </c>
      <c r="T14" s="21">
        <v>4</v>
      </c>
      <c r="U14" s="21">
        <v>4</v>
      </c>
      <c r="V14" s="21">
        <v>4</v>
      </c>
      <c r="W14" s="21">
        <v>4</v>
      </c>
      <c r="X14" s="21">
        <v>4</v>
      </c>
      <c r="Y14" s="21">
        <v>4</v>
      </c>
      <c r="Z14" s="21">
        <v>4</v>
      </c>
      <c r="AA14" s="21">
        <v>4</v>
      </c>
      <c r="AB14" s="21">
        <v>4</v>
      </c>
      <c r="AC14" s="21">
        <v>4</v>
      </c>
      <c r="AD14" s="21">
        <v>4</v>
      </c>
      <c r="AE14" s="21">
        <v>4</v>
      </c>
      <c r="AF14" s="21">
        <v>4</v>
      </c>
      <c r="AG14" s="21">
        <v>4</v>
      </c>
      <c r="AH14" s="21">
        <v>4</v>
      </c>
      <c r="AI14" s="21">
        <v>4</v>
      </c>
      <c r="AJ14" s="21">
        <v>4</v>
      </c>
      <c r="AK14" s="21">
        <v>4</v>
      </c>
      <c r="AL14" s="21">
        <v>4</v>
      </c>
      <c r="AM14" s="21">
        <v>4</v>
      </c>
      <c r="AN14" s="21">
        <v>4</v>
      </c>
      <c r="AO14" s="21">
        <v>4</v>
      </c>
      <c r="AP14" s="21">
        <v>4</v>
      </c>
      <c r="AQ14" s="21">
        <v>4</v>
      </c>
      <c r="AR14" s="21">
        <v>4</v>
      </c>
      <c r="AS14" s="21">
        <v>4</v>
      </c>
      <c r="AT14" s="21">
        <v>4</v>
      </c>
      <c r="AU14" s="21">
        <v>4</v>
      </c>
      <c r="AV14" s="21">
        <v>4</v>
      </c>
      <c r="AW14" s="21">
        <v>4</v>
      </c>
      <c r="AX14" s="21">
        <v>4</v>
      </c>
      <c r="AY14" s="21">
        <v>4</v>
      </c>
      <c r="AZ14" s="21">
        <v>4</v>
      </c>
      <c r="BA14" s="21">
        <v>4</v>
      </c>
      <c r="BB14" s="21">
        <v>4</v>
      </c>
      <c r="BC14" s="21">
        <v>4</v>
      </c>
      <c r="BD14" s="21">
        <v>4</v>
      </c>
      <c r="BE14" s="21">
        <v>4</v>
      </c>
      <c r="BF14" s="21">
        <v>4</v>
      </c>
      <c r="BG14" s="21">
        <v>4</v>
      </c>
      <c r="BH14" s="21">
        <v>4</v>
      </c>
      <c r="BI14" s="21">
        <v>4</v>
      </c>
      <c r="BJ14" s="21">
        <v>4</v>
      </c>
      <c r="BK14" s="21">
        <v>4</v>
      </c>
      <c r="BL14" s="21">
        <v>4</v>
      </c>
      <c r="BM14" s="21">
        <v>4</v>
      </c>
    </row>
    <row r="15" spans="2:60" ht="12.75">
      <c r="B15" s="73" t="s">
        <v>52</v>
      </c>
      <c r="AT15" s="72" t="s">
        <v>53</v>
      </c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</row>
    <row r="16" ht="12.75">
      <c r="C16" s="1" t="s">
        <v>93</v>
      </c>
    </row>
    <row r="17" spans="50:55" ht="12.75">
      <c r="AX17" s="71" t="s">
        <v>94</v>
      </c>
      <c r="AY17" s="71"/>
      <c r="AZ17" s="71"/>
      <c r="BA17" s="71"/>
      <c r="BB17" s="71"/>
      <c r="BC17" s="71"/>
    </row>
    <row r="22" spans="22:49" ht="12.75">
      <c r="V22" s="71" t="s">
        <v>56</v>
      </c>
      <c r="W22" s="71"/>
      <c r="X22" s="71"/>
      <c r="Y22" s="71"/>
      <c r="Z22" s="71"/>
      <c r="AA22" s="71"/>
      <c r="AB22" s="71"/>
      <c r="AC22" s="71"/>
      <c r="AD22" s="71"/>
      <c r="AE22" s="71"/>
      <c r="AW22" s="1" t="s">
        <v>55</v>
      </c>
    </row>
    <row r="23" spans="22:31" ht="12.75">
      <c r="V23" s="71"/>
      <c r="W23" s="71"/>
      <c r="X23" s="71"/>
      <c r="Y23" s="71"/>
      <c r="Z23" s="71"/>
      <c r="AA23" s="71"/>
      <c r="AB23" s="71"/>
      <c r="AC23" s="71"/>
      <c r="AD23" s="71"/>
      <c r="AE23" s="71"/>
    </row>
    <row r="24" spans="22:31" ht="12.75">
      <c r="V24" s="71"/>
      <c r="W24" s="71"/>
      <c r="X24" s="71" t="s">
        <v>57</v>
      </c>
      <c r="Y24" s="71"/>
      <c r="Z24" s="71"/>
      <c r="AA24" s="71"/>
      <c r="AB24" s="71"/>
      <c r="AC24" s="71"/>
      <c r="AD24" s="71"/>
      <c r="AE24" s="71"/>
    </row>
    <row r="29" ht="12.75">
      <c r="BO29" s="15"/>
    </row>
  </sheetData>
  <sheetProtection/>
  <mergeCells count="49">
    <mergeCell ref="E11:E12"/>
    <mergeCell ref="AK13:AL13"/>
    <mergeCell ref="BH13:BM13"/>
    <mergeCell ref="I8:I10"/>
    <mergeCell ref="A13:R13"/>
    <mergeCell ref="H11:H12"/>
    <mergeCell ref="I11:I12"/>
    <mergeCell ref="J11:J12"/>
    <mergeCell ref="K11:M11"/>
    <mergeCell ref="K12:M12"/>
    <mergeCell ref="A11:A12"/>
    <mergeCell ref="B11:B12"/>
    <mergeCell ref="D11:D12"/>
    <mergeCell ref="BD7:BG7"/>
    <mergeCell ref="BH7:BK7"/>
    <mergeCell ref="F11:F12"/>
    <mergeCell ref="G11:G12"/>
    <mergeCell ref="BO7:BO10"/>
    <mergeCell ref="C8:C10"/>
    <mergeCell ref="D8:D10"/>
    <mergeCell ref="E8:E10"/>
    <mergeCell ref="F8:F10"/>
    <mergeCell ref="G8:G10"/>
    <mergeCell ref="BL7:BM7"/>
    <mergeCell ref="BN7:BN10"/>
    <mergeCell ref="U7:X7"/>
    <mergeCell ref="Y7:AC7"/>
    <mergeCell ref="AD7:AG7"/>
    <mergeCell ref="AH7:AK7"/>
    <mergeCell ref="AL7:AO7"/>
    <mergeCell ref="AP7:AT7"/>
    <mergeCell ref="AU7:AX7"/>
    <mergeCell ref="AY7:BC7"/>
    <mergeCell ref="A7:A10"/>
    <mergeCell ref="B7:B10"/>
    <mergeCell ref="H7:J7"/>
    <mergeCell ref="K7:M7"/>
    <mergeCell ref="N7:P7"/>
    <mergeCell ref="Q7:T7"/>
    <mergeCell ref="K9:M10"/>
    <mergeCell ref="J8:J10"/>
    <mergeCell ref="K8:M8"/>
    <mergeCell ref="H8:H10"/>
    <mergeCell ref="K1:AA1"/>
    <mergeCell ref="AG1:BM1"/>
    <mergeCell ref="K2:AA2"/>
    <mergeCell ref="AG2:BM2"/>
    <mergeCell ref="K4:BM4"/>
    <mergeCell ref="K5:BM5"/>
  </mergeCells>
  <printOptions/>
  <pageMargins left="0.25" right="0.25" top="0.53" bottom="1" header="0.5" footer="0.5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5"/>
  <sheetViews>
    <sheetView tabSelected="1" zoomScalePageLayoutView="0" workbookViewId="0" topLeftCell="A1">
      <selection activeCell="G40" sqref="G40"/>
    </sheetView>
  </sheetViews>
  <sheetFormatPr defaultColWidth="9.140625" defaultRowHeight="12.75"/>
  <cols>
    <col min="1" max="1" width="16.00390625" style="0" customWidth="1"/>
    <col min="2" max="2" width="12.140625" style="0" customWidth="1"/>
    <col min="3" max="7" width="15.28125" style="0" customWidth="1"/>
    <col min="8" max="8" width="28.57421875" style="0" customWidth="1"/>
    <col min="9" max="9" width="15.7109375" style="0" customWidth="1"/>
  </cols>
  <sheetData>
    <row r="2" spans="1:9" ht="12.75">
      <c r="A2" s="71" t="s">
        <v>39</v>
      </c>
      <c r="B2" s="71"/>
      <c r="E2" s="71" t="s">
        <v>59</v>
      </c>
      <c r="F2" s="71"/>
      <c r="G2" s="71"/>
      <c r="H2" s="71"/>
      <c r="I2" s="71"/>
    </row>
    <row r="3" spans="1:9" ht="15">
      <c r="A3" s="78" t="s">
        <v>40</v>
      </c>
      <c r="B3" s="78"/>
      <c r="C3" s="78"/>
      <c r="E3" s="71" t="s">
        <v>60</v>
      </c>
      <c r="F3" s="73"/>
      <c r="H3" s="71" t="s">
        <v>92</v>
      </c>
      <c r="I3" s="71"/>
    </row>
    <row r="4" spans="1:7" ht="12.75">
      <c r="A4" s="81" t="s">
        <v>113</v>
      </c>
      <c r="B4" s="81"/>
      <c r="E4" t="s">
        <v>114</v>
      </c>
      <c r="F4" s="81"/>
      <c r="G4" s="81"/>
    </row>
    <row r="6" spans="2:8" ht="18">
      <c r="B6" s="77" t="s">
        <v>76</v>
      </c>
      <c r="C6" s="77"/>
      <c r="D6" s="77"/>
      <c r="E6" s="77"/>
      <c r="F6" s="77"/>
      <c r="G6" s="77"/>
      <c r="H6" s="77"/>
    </row>
    <row r="7" spans="3:6" ht="18">
      <c r="C7" s="77" t="s">
        <v>73</v>
      </c>
      <c r="D7" s="77"/>
      <c r="E7" s="76"/>
      <c r="F7" s="76"/>
    </row>
    <row r="9" ht="13.5" thickBot="1"/>
    <row r="10" spans="1:8" ht="24.75" customHeight="1" thickBot="1">
      <c r="A10" s="82" t="s">
        <v>62</v>
      </c>
      <c r="B10" s="83" t="s">
        <v>61</v>
      </c>
      <c r="C10" s="83" t="s">
        <v>63</v>
      </c>
      <c r="D10" s="83" t="s">
        <v>64</v>
      </c>
      <c r="E10" s="83" t="s">
        <v>65</v>
      </c>
      <c r="F10" s="83" t="s">
        <v>66</v>
      </c>
      <c r="G10" s="83" t="s">
        <v>67</v>
      </c>
      <c r="H10" s="84" t="s">
        <v>68</v>
      </c>
    </row>
    <row r="11" spans="1:8" ht="16.5" customHeight="1">
      <c r="A11" s="94"/>
      <c r="B11" s="220" t="s">
        <v>71</v>
      </c>
      <c r="C11" s="116"/>
      <c r="D11" s="117"/>
      <c r="E11" s="117"/>
      <c r="F11" s="85" t="s">
        <v>77</v>
      </c>
      <c r="G11" s="85" t="s">
        <v>77</v>
      </c>
      <c r="H11" s="87"/>
    </row>
    <row r="12" spans="1:8" ht="16.5" customHeight="1">
      <c r="A12" s="95"/>
      <c r="B12" s="221"/>
      <c r="C12" s="118"/>
      <c r="D12" s="119"/>
      <c r="E12" s="119"/>
      <c r="F12" s="80" t="s">
        <v>78</v>
      </c>
      <c r="G12" s="80" t="s">
        <v>78</v>
      </c>
      <c r="H12" s="88"/>
    </row>
    <row r="13" spans="1:8" ht="16.5" customHeight="1">
      <c r="A13" s="102" t="s">
        <v>74</v>
      </c>
      <c r="B13" s="221"/>
      <c r="C13" s="120"/>
      <c r="D13" s="121"/>
      <c r="E13" s="121"/>
      <c r="F13" s="99" t="s">
        <v>79</v>
      </c>
      <c r="G13" s="99" t="s">
        <v>79</v>
      </c>
      <c r="H13" s="93"/>
    </row>
    <row r="14" spans="1:8" ht="16.5" customHeight="1" thickBot="1">
      <c r="A14" s="95"/>
      <c r="B14" s="222"/>
      <c r="C14" s="122"/>
      <c r="D14" s="123"/>
      <c r="E14" s="123"/>
      <c r="F14" s="89"/>
      <c r="G14" s="89"/>
      <c r="H14" s="91"/>
    </row>
    <row r="15" spans="1:8" ht="16.5" customHeight="1">
      <c r="A15" s="95"/>
      <c r="B15" s="223" t="s">
        <v>69</v>
      </c>
      <c r="C15" s="117"/>
      <c r="D15" s="117"/>
      <c r="E15" s="117"/>
      <c r="F15" s="86"/>
      <c r="G15" s="86"/>
      <c r="H15" s="87"/>
    </row>
    <row r="16" spans="1:8" ht="16.5" customHeight="1" thickBot="1">
      <c r="A16" s="95"/>
      <c r="B16" s="222"/>
      <c r="C16" s="123"/>
      <c r="D16" s="123"/>
      <c r="E16" s="123"/>
      <c r="F16" s="90"/>
      <c r="G16" s="90"/>
      <c r="H16" s="91"/>
    </row>
    <row r="17" spans="1:8" ht="16.5" customHeight="1" thickBot="1">
      <c r="A17" s="96"/>
      <c r="B17" s="101" t="s">
        <v>70</v>
      </c>
      <c r="C17" s="97"/>
      <c r="D17" s="97"/>
      <c r="E17" s="97"/>
      <c r="F17" s="97"/>
      <c r="G17" s="97"/>
      <c r="H17" s="98"/>
    </row>
    <row r="18" spans="1:8" ht="16.5" customHeight="1" thickBot="1">
      <c r="A18" s="100" t="s">
        <v>72</v>
      </c>
      <c r="B18" s="92"/>
      <c r="C18" s="86"/>
      <c r="D18" s="86"/>
      <c r="E18" s="86"/>
      <c r="F18" s="86"/>
      <c r="G18" s="86"/>
      <c r="H18" s="87"/>
    </row>
    <row r="19" spans="1:8" ht="16.5" customHeight="1">
      <c r="A19" s="94"/>
      <c r="B19" s="220" t="s">
        <v>71</v>
      </c>
      <c r="C19" s="116"/>
      <c r="D19" s="117"/>
      <c r="E19" s="117"/>
      <c r="F19" s="85" t="s">
        <v>77</v>
      </c>
      <c r="G19" s="85" t="s">
        <v>77</v>
      </c>
      <c r="H19" s="87"/>
    </row>
    <row r="20" spans="1:8" ht="16.5" customHeight="1">
      <c r="A20" s="95"/>
      <c r="B20" s="221"/>
      <c r="C20" s="118"/>
      <c r="D20" s="119"/>
      <c r="E20" s="119"/>
      <c r="F20" s="80" t="s">
        <v>78</v>
      </c>
      <c r="G20" s="80" t="s">
        <v>78</v>
      </c>
      <c r="H20" s="88"/>
    </row>
    <row r="21" spans="1:8" ht="16.5" customHeight="1">
      <c r="A21" s="102" t="s">
        <v>75</v>
      </c>
      <c r="B21" s="221"/>
      <c r="C21" s="120"/>
      <c r="D21" s="121"/>
      <c r="E21" s="121"/>
      <c r="F21" s="99" t="s">
        <v>79</v>
      </c>
      <c r="G21" s="99" t="s">
        <v>79</v>
      </c>
      <c r="H21" s="93"/>
    </row>
    <row r="22" spans="1:8" ht="16.5" customHeight="1" thickBot="1">
      <c r="A22" s="95"/>
      <c r="B22" s="222"/>
      <c r="C22" s="122"/>
      <c r="D22" s="123"/>
      <c r="E22" s="123"/>
      <c r="F22" s="89"/>
      <c r="G22" s="89"/>
      <c r="H22" s="91"/>
    </row>
    <row r="23" spans="1:8" ht="16.5" customHeight="1">
      <c r="A23" s="95"/>
      <c r="B23" s="223" t="s">
        <v>69</v>
      </c>
      <c r="C23" s="117"/>
      <c r="D23" s="117"/>
      <c r="E23" s="117"/>
      <c r="F23" s="86"/>
      <c r="G23" s="86"/>
      <c r="H23" s="87"/>
    </row>
    <row r="24" spans="1:9" ht="16.5" customHeight="1" thickBot="1">
      <c r="A24" s="95"/>
      <c r="B24" s="222"/>
      <c r="C24" s="123"/>
      <c r="D24" s="123"/>
      <c r="E24" s="123"/>
      <c r="F24" s="90"/>
      <c r="G24" s="90"/>
      <c r="H24" s="91"/>
      <c r="I24" s="26"/>
    </row>
    <row r="25" spans="1:9" ht="16.5" customHeight="1" thickBot="1">
      <c r="A25" s="96"/>
      <c r="B25" s="101" t="s">
        <v>70</v>
      </c>
      <c r="C25" s="124"/>
      <c r="D25" s="124"/>
      <c r="E25" s="124"/>
      <c r="F25" s="97"/>
      <c r="G25" s="97"/>
      <c r="H25" s="98"/>
      <c r="I25" s="26"/>
    </row>
    <row r="26" spans="1:9" ht="13.5" thickBot="1">
      <c r="A26" s="26"/>
      <c r="B26" s="26"/>
      <c r="C26" s="26"/>
      <c r="D26" s="26"/>
      <c r="E26" s="26"/>
      <c r="F26" s="26"/>
      <c r="G26" s="26"/>
      <c r="H26" s="26"/>
      <c r="I26" s="26"/>
    </row>
    <row r="27" spans="1:9" ht="13.5" thickBot="1">
      <c r="A27" s="107" t="s">
        <v>81</v>
      </c>
      <c r="B27" s="112" t="s">
        <v>82</v>
      </c>
      <c r="C27" s="108" t="s">
        <v>83</v>
      </c>
      <c r="D27" s="26"/>
      <c r="E27" s="26"/>
      <c r="F27" s="26"/>
      <c r="G27" s="79" t="s">
        <v>84</v>
      </c>
      <c r="H27" s="26"/>
      <c r="I27" s="26"/>
    </row>
    <row r="28" spans="1:9" ht="12.75">
      <c r="A28" s="103" t="s">
        <v>77</v>
      </c>
      <c r="B28" s="113">
        <v>4</v>
      </c>
      <c r="C28" s="109">
        <v>16</v>
      </c>
      <c r="D28" s="26"/>
      <c r="E28" s="26"/>
      <c r="F28" s="26"/>
      <c r="G28" s="79" t="s">
        <v>85</v>
      </c>
      <c r="H28" s="26"/>
      <c r="I28" s="26"/>
    </row>
    <row r="29" spans="1:9" ht="12.75">
      <c r="A29" s="104" t="s">
        <v>78</v>
      </c>
      <c r="B29" s="114">
        <v>4</v>
      </c>
      <c r="C29" s="110">
        <v>16</v>
      </c>
      <c r="D29" s="26"/>
      <c r="E29" s="26"/>
      <c r="F29" s="26"/>
      <c r="G29" s="26"/>
      <c r="H29" s="26"/>
      <c r="I29" s="26"/>
    </row>
    <row r="30" spans="1:9" ht="12.75">
      <c r="A30" s="105" t="s">
        <v>79</v>
      </c>
      <c r="B30" s="114">
        <v>4</v>
      </c>
      <c r="C30" s="110">
        <v>16</v>
      </c>
      <c r="D30" s="26"/>
      <c r="E30" s="26"/>
      <c r="F30" s="26"/>
      <c r="G30" s="26"/>
      <c r="H30" s="26"/>
      <c r="I30" s="26"/>
    </row>
    <row r="31" spans="1:9" ht="13.5" thickBot="1">
      <c r="A31" s="106" t="s">
        <v>80</v>
      </c>
      <c r="B31" s="115">
        <v>0</v>
      </c>
      <c r="C31" s="111">
        <v>0</v>
      </c>
      <c r="D31" s="26"/>
      <c r="E31" s="26"/>
      <c r="F31" s="26"/>
      <c r="G31" s="79" t="s">
        <v>55</v>
      </c>
      <c r="H31" s="26"/>
      <c r="I31" s="26"/>
    </row>
    <row r="32" spans="1:9" ht="12.75">
      <c r="A32" s="26"/>
      <c r="B32" s="26"/>
      <c r="C32" s="26"/>
      <c r="D32" s="26"/>
      <c r="E32" s="26"/>
      <c r="F32" s="26"/>
      <c r="G32" s="26"/>
      <c r="H32" s="26"/>
      <c r="I32" s="26"/>
    </row>
    <row r="33" ht="12" customHeight="1"/>
    <row r="35" spans="1:8" ht="12.75">
      <c r="A35" s="71" t="s">
        <v>39</v>
      </c>
      <c r="B35" s="71"/>
      <c r="E35" s="71" t="s">
        <v>59</v>
      </c>
      <c r="F35" s="71"/>
      <c r="G35" s="71"/>
      <c r="H35" s="71"/>
    </row>
    <row r="36" spans="1:8" ht="15">
      <c r="A36" s="78" t="s">
        <v>40</v>
      </c>
      <c r="B36" s="78"/>
      <c r="C36" s="78"/>
      <c r="E36" s="71" t="s">
        <v>60</v>
      </c>
      <c r="F36" s="73"/>
      <c r="H36" s="71" t="s">
        <v>92</v>
      </c>
    </row>
    <row r="37" spans="1:7" ht="12.75">
      <c r="A37" t="s">
        <v>115</v>
      </c>
      <c r="B37" s="323"/>
      <c r="E37" s="1" t="s">
        <v>116</v>
      </c>
      <c r="F37" s="131"/>
      <c r="G37" s="131"/>
    </row>
    <row r="39" spans="2:8" ht="18">
      <c r="B39" s="77" t="s">
        <v>86</v>
      </c>
      <c r="C39" s="77"/>
      <c r="D39" s="77"/>
      <c r="E39" s="77"/>
      <c r="F39" s="77"/>
      <c r="G39" s="77"/>
      <c r="H39" s="77"/>
    </row>
    <row r="40" spans="3:6" ht="18">
      <c r="C40" s="77" t="s">
        <v>73</v>
      </c>
      <c r="D40" s="77"/>
      <c r="E40" s="76"/>
      <c r="F40" s="76"/>
    </row>
    <row r="42" ht="13.5" thickBot="1"/>
    <row r="43" spans="1:8" ht="13.5" thickBot="1">
      <c r="A43" s="82" t="s">
        <v>62</v>
      </c>
      <c r="B43" s="83" t="s">
        <v>61</v>
      </c>
      <c r="C43" s="83" t="s">
        <v>63</v>
      </c>
      <c r="D43" s="83" t="s">
        <v>64</v>
      </c>
      <c r="E43" s="83" t="s">
        <v>65</v>
      </c>
      <c r="F43" s="83" t="s">
        <v>66</v>
      </c>
      <c r="G43" s="83" t="s">
        <v>67</v>
      </c>
      <c r="H43" s="84" t="s">
        <v>68</v>
      </c>
    </row>
    <row r="44" spans="1:8" ht="12.75">
      <c r="A44" s="94"/>
      <c r="B44" s="220" t="s">
        <v>71</v>
      </c>
      <c r="C44" s="85" t="s">
        <v>77</v>
      </c>
      <c r="D44" s="85" t="s">
        <v>77</v>
      </c>
      <c r="E44" s="85" t="s">
        <v>77</v>
      </c>
      <c r="F44" s="85" t="s">
        <v>77</v>
      </c>
      <c r="G44" s="116"/>
      <c r="H44" s="87"/>
    </row>
    <row r="45" spans="1:8" ht="12.75">
      <c r="A45" s="95"/>
      <c r="B45" s="221"/>
      <c r="C45" s="80" t="s">
        <v>89</v>
      </c>
      <c r="D45" s="80" t="s">
        <v>78</v>
      </c>
      <c r="E45" s="80" t="s">
        <v>78</v>
      </c>
      <c r="F45" s="80" t="s">
        <v>78</v>
      </c>
      <c r="G45" s="118"/>
      <c r="H45" s="88"/>
    </row>
    <row r="46" spans="1:8" ht="12.75">
      <c r="A46" s="102" t="s">
        <v>74</v>
      </c>
      <c r="B46" s="221"/>
      <c r="C46" s="99" t="s">
        <v>79</v>
      </c>
      <c r="D46" s="99"/>
      <c r="E46" s="99" t="s">
        <v>79</v>
      </c>
      <c r="F46" s="99" t="s">
        <v>79</v>
      </c>
      <c r="G46" s="120" t="s">
        <v>87</v>
      </c>
      <c r="H46" s="130" t="s">
        <v>90</v>
      </c>
    </row>
    <row r="47" spans="1:8" ht="13.5" thickBot="1">
      <c r="A47" s="95"/>
      <c r="B47" s="222"/>
      <c r="C47" s="89" t="s">
        <v>80</v>
      </c>
      <c r="D47" s="89" t="s">
        <v>80</v>
      </c>
      <c r="E47" s="89" t="s">
        <v>80</v>
      </c>
      <c r="F47" s="89" t="s">
        <v>80</v>
      </c>
      <c r="G47" s="122"/>
      <c r="H47" s="91"/>
    </row>
    <row r="48" spans="1:8" ht="12.75">
      <c r="A48" s="95"/>
      <c r="B48" s="223" t="s">
        <v>69</v>
      </c>
      <c r="C48" s="125"/>
      <c r="D48" s="128" t="s">
        <v>88</v>
      </c>
      <c r="E48" s="125"/>
      <c r="F48" s="86"/>
      <c r="G48" s="117"/>
      <c r="H48" s="87"/>
    </row>
    <row r="49" spans="1:8" ht="13.5" thickBot="1">
      <c r="A49" s="95"/>
      <c r="B49" s="222"/>
      <c r="C49" s="126"/>
      <c r="D49" s="126"/>
      <c r="E49" s="126"/>
      <c r="F49" s="90"/>
      <c r="G49" s="123"/>
      <c r="H49" s="91"/>
    </row>
    <row r="50" spans="1:8" ht="13.5" thickBot="1">
      <c r="A50" s="96"/>
      <c r="B50" s="101" t="s">
        <v>70</v>
      </c>
      <c r="C50" s="127"/>
      <c r="D50" s="127"/>
      <c r="E50" s="127"/>
      <c r="F50" s="97"/>
      <c r="G50" s="124"/>
      <c r="H50" s="98"/>
    </row>
    <row r="51" spans="1:8" ht="13.5" thickBot="1">
      <c r="A51" s="100" t="s">
        <v>72</v>
      </c>
      <c r="B51" s="92"/>
      <c r="C51" s="86"/>
      <c r="D51" s="86"/>
      <c r="E51" s="86"/>
      <c r="F51" s="86"/>
      <c r="G51" s="117"/>
      <c r="H51" s="87"/>
    </row>
    <row r="52" spans="1:8" ht="12.75">
      <c r="A52" s="94"/>
      <c r="B52" s="220" t="s">
        <v>71</v>
      </c>
      <c r="C52" s="85" t="s">
        <v>77</v>
      </c>
      <c r="D52" s="85" t="s">
        <v>77</v>
      </c>
      <c r="E52" s="85" t="s">
        <v>77</v>
      </c>
      <c r="F52" s="85" t="s">
        <v>77</v>
      </c>
      <c r="G52" s="116"/>
      <c r="H52" s="87"/>
    </row>
    <row r="53" spans="1:8" ht="12.75">
      <c r="A53" s="95"/>
      <c r="B53" s="221"/>
      <c r="C53" s="80" t="s">
        <v>78</v>
      </c>
      <c r="D53" s="80" t="s">
        <v>78</v>
      </c>
      <c r="E53" s="80" t="s">
        <v>78</v>
      </c>
      <c r="F53" s="80" t="s">
        <v>78</v>
      </c>
      <c r="G53" s="118" t="s">
        <v>87</v>
      </c>
      <c r="H53" s="88"/>
    </row>
    <row r="54" spans="1:8" ht="12.75">
      <c r="A54" s="102" t="s">
        <v>75</v>
      </c>
      <c r="B54" s="221"/>
      <c r="C54" s="99" t="s">
        <v>79</v>
      </c>
      <c r="D54" s="99"/>
      <c r="E54" s="99" t="s">
        <v>79</v>
      </c>
      <c r="F54" s="99" t="s">
        <v>79</v>
      </c>
      <c r="G54" s="120"/>
      <c r="H54" s="93"/>
    </row>
    <row r="55" spans="1:8" ht="13.5" thickBot="1">
      <c r="A55" s="95"/>
      <c r="B55" s="222"/>
      <c r="C55" s="89" t="s">
        <v>80</v>
      </c>
      <c r="D55" s="89" t="s">
        <v>80</v>
      </c>
      <c r="E55" s="89" t="s">
        <v>80</v>
      </c>
      <c r="F55" s="89" t="s">
        <v>80</v>
      </c>
      <c r="G55" s="122"/>
      <c r="H55" s="91"/>
    </row>
    <row r="56" spans="1:8" ht="12.75">
      <c r="A56" s="95"/>
      <c r="B56" s="223" t="s">
        <v>69</v>
      </c>
      <c r="C56" s="125"/>
      <c r="D56" s="128" t="s">
        <v>88</v>
      </c>
      <c r="E56" s="125"/>
      <c r="F56" s="86"/>
      <c r="G56" s="117"/>
      <c r="H56" s="87"/>
    </row>
    <row r="57" spans="1:8" ht="13.5" thickBot="1">
      <c r="A57" s="95"/>
      <c r="B57" s="222"/>
      <c r="C57" s="126"/>
      <c r="D57" s="126"/>
      <c r="E57" s="126"/>
      <c r="F57" s="90"/>
      <c r="G57" s="123"/>
      <c r="H57" s="91"/>
    </row>
    <row r="58" spans="1:8" ht="13.5" thickBot="1">
      <c r="A58" s="96"/>
      <c r="B58" s="101" t="s">
        <v>70</v>
      </c>
      <c r="C58" s="127"/>
      <c r="D58" s="127"/>
      <c r="E58" s="129"/>
      <c r="F58" s="97"/>
      <c r="G58" s="124"/>
      <c r="H58" s="98"/>
    </row>
    <row r="59" spans="1:8" ht="13.5" thickBot="1">
      <c r="A59" s="26"/>
      <c r="B59" s="26"/>
      <c r="C59" s="26"/>
      <c r="D59" s="26"/>
      <c r="E59" s="26"/>
      <c r="F59" s="26"/>
      <c r="G59" s="26"/>
      <c r="H59" s="26"/>
    </row>
    <row r="60" spans="1:8" ht="13.5" thickBot="1">
      <c r="A60" s="107" t="s">
        <v>91</v>
      </c>
      <c r="B60" s="112" t="s">
        <v>82</v>
      </c>
      <c r="C60" s="108" t="s">
        <v>83</v>
      </c>
      <c r="D60" s="26"/>
      <c r="E60" s="26"/>
      <c r="F60" s="26"/>
      <c r="G60" s="79" t="s">
        <v>84</v>
      </c>
      <c r="H60" s="26"/>
    </row>
    <row r="61" spans="1:8" ht="12.75">
      <c r="A61" s="103" t="s">
        <v>77</v>
      </c>
      <c r="B61" s="113">
        <v>8</v>
      </c>
      <c r="C61" s="109">
        <v>32</v>
      </c>
      <c r="D61" s="26"/>
      <c r="E61" s="26"/>
      <c r="F61" s="26"/>
      <c r="G61" s="79" t="s">
        <v>85</v>
      </c>
      <c r="H61" s="26"/>
    </row>
    <row r="62" spans="1:8" ht="12.75">
      <c r="A62" s="104" t="s">
        <v>78</v>
      </c>
      <c r="B62" s="114">
        <v>8</v>
      </c>
      <c r="C62" s="110">
        <v>32</v>
      </c>
      <c r="D62" s="26"/>
      <c r="E62" s="26"/>
      <c r="F62" s="26"/>
      <c r="G62" s="26"/>
      <c r="H62" s="26"/>
    </row>
    <row r="63" spans="1:8" ht="12.75">
      <c r="A63" s="105" t="s">
        <v>79</v>
      </c>
      <c r="B63" s="114">
        <v>6</v>
      </c>
      <c r="C63" s="110">
        <v>24</v>
      </c>
      <c r="D63" s="26"/>
      <c r="E63" s="26"/>
      <c r="F63" s="26"/>
      <c r="G63" s="26"/>
      <c r="H63" s="26"/>
    </row>
    <row r="64" spans="1:8" ht="13.5" thickBot="1">
      <c r="A64" s="106" t="s">
        <v>80</v>
      </c>
      <c r="B64" s="318" t="s">
        <v>112</v>
      </c>
      <c r="C64" s="111">
        <v>28</v>
      </c>
      <c r="D64" s="26"/>
      <c r="E64" s="26"/>
      <c r="F64" s="26"/>
      <c r="G64" s="79" t="s">
        <v>55</v>
      </c>
      <c r="H64" s="26"/>
    </row>
    <row r="65" spans="1:8" ht="12.75">
      <c r="A65" s="26"/>
      <c r="B65" s="26"/>
      <c r="C65" s="26"/>
      <c r="D65" s="26"/>
      <c r="E65" s="26"/>
      <c r="F65" s="26"/>
      <c r="G65" s="26"/>
      <c r="H65" s="26"/>
    </row>
  </sheetData>
  <sheetProtection/>
  <mergeCells count="8">
    <mergeCell ref="B44:B47"/>
    <mergeCell ref="B48:B49"/>
    <mergeCell ref="B52:B55"/>
    <mergeCell ref="B56:B57"/>
    <mergeCell ref="B11:B14"/>
    <mergeCell ref="B15:B16"/>
    <mergeCell ref="B19:B22"/>
    <mergeCell ref="B23:B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36"/>
  <sheetViews>
    <sheetView zoomScalePageLayoutView="0" workbookViewId="0" topLeftCell="T10">
      <selection activeCell="BH19" sqref="BH19:BM19"/>
    </sheetView>
  </sheetViews>
  <sheetFormatPr defaultColWidth="9.140625" defaultRowHeight="12.75"/>
  <cols>
    <col min="1" max="1" width="2.421875" style="0" customWidth="1"/>
    <col min="2" max="2" width="8.00390625" style="0" customWidth="1"/>
    <col min="3" max="3" width="6.140625" style="0" customWidth="1"/>
    <col min="4" max="5" width="4.140625" style="0" customWidth="1"/>
    <col min="6" max="6" width="5.28125" style="0" customWidth="1"/>
    <col min="7" max="7" width="5.57421875" style="0" customWidth="1"/>
    <col min="8" max="8" width="4.421875" style="0" customWidth="1"/>
    <col min="9" max="9" width="5.7109375" style="0" customWidth="1"/>
    <col min="10" max="10" width="4.140625" style="0" customWidth="1"/>
    <col min="11" max="11" width="5.421875" style="0" customWidth="1"/>
    <col min="12" max="12" width="5.00390625" style="0" customWidth="1"/>
    <col min="13" max="13" width="1.7109375" style="0" customWidth="1"/>
    <col min="14" max="39" width="2.57421875" style="0" customWidth="1"/>
    <col min="40" max="40" width="3.421875" style="0" customWidth="1"/>
    <col min="41" max="65" width="2.57421875" style="0" customWidth="1"/>
    <col min="66" max="66" width="5.7109375" style="0" customWidth="1"/>
    <col min="67" max="67" width="5.8515625" style="0" customWidth="1"/>
  </cols>
  <sheetData>
    <row r="1" spans="11:65" ht="15"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"/>
      <c r="AC1" s="1"/>
      <c r="AD1" s="1"/>
      <c r="AE1" s="1"/>
      <c r="AF1" s="1"/>
      <c r="AG1" s="147" t="s">
        <v>0</v>
      </c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</row>
    <row r="2" spans="2:66" ht="15.75">
      <c r="B2" s="1" t="s">
        <v>39</v>
      </c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"/>
      <c r="AC2" s="1"/>
      <c r="AD2" s="1"/>
      <c r="AE2" s="1"/>
      <c r="AF2" s="1"/>
      <c r="AG2" s="148" t="s">
        <v>1</v>
      </c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" t="s">
        <v>58</v>
      </c>
    </row>
    <row r="3" spans="2:6" ht="15.75">
      <c r="B3" s="56" t="s">
        <v>40</v>
      </c>
      <c r="C3" s="58"/>
      <c r="D3" s="58"/>
      <c r="E3" s="57"/>
      <c r="F3" s="56"/>
    </row>
    <row r="4" spans="11:65" ht="39.75" customHeight="1">
      <c r="K4" s="149" t="s">
        <v>96</v>
      </c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</row>
    <row r="5" spans="11:65" ht="14.25">
      <c r="K5" s="151" t="s">
        <v>16</v>
      </c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</row>
    <row r="6" ht="4.5" customHeight="1" thickBot="1"/>
    <row r="7" spans="1:67" ht="21.75" customHeight="1" thickBot="1">
      <c r="A7" s="153" t="s">
        <v>41</v>
      </c>
      <c r="B7" s="153" t="s">
        <v>42</v>
      </c>
      <c r="C7" s="29"/>
      <c r="D7" s="74"/>
      <c r="E7" s="74" t="s">
        <v>18</v>
      </c>
      <c r="F7" s="75"/>
      <c r="G7" s="24"/>
      <c r="H7" s="158" t="s">
        <v>22</v>
      </c>
      <c r="I7" s="159"/>
      <c r="J7" s="160"/>
      <c r="K7" s="161" t="s">
        <v>2</v>
      </c>
      <c r="L7" s="161"/>
      <c r="M7" s="161"/>
      <c r="N7" s="162" t="s">
        <v>26</v>
      </c>
      <c r="O7" s="163"/>
      <c r="P7" s="163"/>
      <c r="Q7" s="163" t="s">
        <v>27</v>
      </c>
      <c r="R7" s="163"/>
      <c r="S7" s="163"/>
      <c r="T7" s="163"/>
      <c r="U7" s="163" t="s">
        <v>28</v>
      </c>
      <c r="V7" s="163"/>
      <c r="W7" s="163"/>
      <c r="X7" s="163"/>
      <c r="Y7" s="163" t="s">
        <v>29</v>
      </c>
      <c r="Z7" s="163"/>
      <c r="AA7" s="163"/>
      <c r="AB7" s="163"/>
      <c r="AC7" s="163"/>
      <c r="AD7" s="163" t="s">
        <v>30</v>
      </c>
      <c r="AE7" s="163"/>
      <c r="AF7" s="163"/>
      <c r="AG7" s="163"/>
      <c r="AH7" s="163" t="s">
        <v>31</v>
      </c>
      <c r="AI7" s="163"/>
      <c r="AJ7" s="163"/>
      <c r="AK7" s="163"/>
      <c r="AL7" s="163" t="s">
        <v>32</v>
      </c>
      <c r="AM7" s="163"/>
      <c r="AN7" s="163"/>
      <c r="AO7" s="163"/>
      <c r="AP7" s="163" t="s">
        <v>33</v>
      </c>
      <c r="AQ7" s="163"/>
      <c r="AR7" s="163"/>
      <c r="AS7" s="163"/>
      <c r="AT7" s="163"/>
      <c r="AU7" s="163" t="s">
        <v>34</v>
      </c>
      <c r="AV7" s="163"/>
      <c r="AW7" s="163"/>
      <c r="AX7" s="163"/>
      <c r="AY7" s="163" t="s">
        <v>35</v>
      </c>
      <c r="AZ7" s="163"/>
      <c r="BA7" s="163"/>
      <c r="BB7" s="163"/>
      <c r="BC7" s="163"/>
      <c r="BD7" s="169" t="s">
        <v>36</v>
      </c>
      <c r="BE7" s="170"/>
      <c r="BF7" s="170"/>
      <c r="BG7" s="171"/>
      <c r="BH7" s="163" t="s">
        <v>37</v>
      </c>
      <c r="BI7" s="163"/>
      <c r="BJ7" s="163"/>
      <c r="BK7" s="163"/>
      <c r="BL7" s="163" t="s">
        <v>38</v>
      </c>
      <c r="BM7" s="165"/>
      <c r="BN7" s="153" t="s">
        <v>23</v>
      </c>
      <c r="BO7" s="175" t="s">
        <v>24</v>
      </c>
    </row>
    <row r="8" spans="1:67" ht="24" customHeight="1" thickBot="1">
      <c r="A8" s="156"/>
      <c r="B8" s="156"/>
      <c r="C8" s="178" t="s">
        <v>43</v>
      </c>
      <c r="D8" s="181" t="s">
        <v>51</v>
      </c>
      <c r="E8" s="184" t="s">
        <v>20</v>
      </c>
      <c r="F8" s="187" t="s">
        <v>21</v>
      </c>
      <c r="G8" s="189" t="s">
        <v>17</v>
      </c>
      <c r="H8" s="192" t="s">
        <v>19</v>
      </c>
      <c r="I8" s="283" t="s">
        <v>20</v>
      </c>
      <c r="J8" s="279" t="s">
        <v>21</v>
      </c>
      <c r="K8" s="161" t="s">
        <v>3</v>
      </c>
      <c r="L8" s="161"/>
      <c r="M8" s="161"/>
      <c r="N8" s="47" t="s">
        <v>4</v>
      </c>
      <c r="O8" s="31" t="s">
        <v>5</v>
      </c>
      <c r="P8" s="241" t="s">
        <v>6</v>
      </c>
      <c r="Q8" s="31">
        <v>4</v>
      </c>
      <c r="R8" s="31" t="s">
        <v>7</v>
      </c>
      <c r="S8" s="31" t="s">
        <v>8</v>
      </c>
      <c r="T8" s="31" t="s">
        <v>9</v>
      </c>
      <c r="U8" s="31" t="s">
        <v>10</v>
      </c>
      <c r="V8" s="31" t="s">
        <v>11</v>
      </c>
      <c r="W8" s="32">
        <v>10</v>
      </c>
      <c r="X8" s="32">
        <v>11</v>
      </c>
      <c r="Y8" s="32">
        <v>12</v>
      </c>
      <c r="Z8" s="32">
        <v>13</v>
      </c>
      <c r="AA8" s="32">
        <v>14</v>
      </c>
      <c r="AB8" s="32">
        <v>15</v>
      </c>
      <c r="AC8" s="32">
        <v>16</v>
      </c>
      <c r="AD8" s="32">
        <v>17</v>
      </c>
      <c r="AE8" s="32">
        <v>18</v>
      </c>
      <c r="AF8" s="32">
        <v>19</v>
      </c>
      <c r="AG8" s="32">
        <v>20</v>
      </c>
      <c r="AH8" s="246">
        <v>21</v>
      </c>
      <c r="AI8" s="32">
        <v>22</v>
      </c>
      <c r="AJ8" s="33">
        <v>23</v>
      </c>
      <c r="AK8" s="234">
        <v>24</v>
      </c>
      <c r="AL8" s="234">
        <v>25</v>
      </c>
      <c r="AM8" s="34">
        <v>26</v>
      </c>
      <c r="AN8" s="35">
        <v>27</v>
      </c>
      <c r="AO8" s="36">
        <v>28</v>
      </c>
      <c r="AP8" s="37">
        <v>29</v>
      </c>
      <c r="AQ8" s="32">
        <v>30</v>
      </c>
      <c r="AR8" s="32">
        <v>31</v>
      </c>
      <c r="AS8" s="32">
        <v>32</v>
      </c>
      <c r="AT8" s="32">
        <v>33</v>
      </c>
      <c r="AU8" s="246">
        <v>34</v>
      </c>
      <c r="AV8" s="32">
        <v>35</v>
      </c>
      <c r="AW8" s="32">
        <v>36</v>
      </c>
      <c r="AX8" s="32">
        <v>37</v>
      </c>
      <c r="AY8" s="246">
        <v>38</v>
      </c>
      <c r="AZ8" s="32">
        <v>39</v>
      </c>
      <c r="BA8" s="32">
        <v>40</v>
      </c>
      <c r="BB8" s="32">
        <v>41</v>
      </c>
      <c r="BC8" s="32">
        <v>42</v>
      </c>
      <c r="BD8" s="32">
        <v>43</v>
      </c>
      <c r="BE8" s="32">
        <v>44</v>
      </c>
      <c r="BF8" s="32">
        <v>45</v>
      </c>
      <c r="BG8" s="32">
        <v>46</v>
      </c>
      <c r="BH8" s="60">
        <v>47</v>
      </c>
      <c r="BI8" s="60">
        <v>48</v>
      </c>
      <c r="BJ8" s="60">
        <v>49</v>
      </c>
      <c r="BK8" s="60">
        <v>50</v>
      </c>
      <c r="BL8" s="60">
        <v>51</v>
      </c>
      <c r="BM8" s="61">
        <v>52</v>
      </c>
      <c r="BN8" s="154"/>
      <c r="BO8" s="176"/>
    </row>
    <row r="9" spans="1:67" ht="21" customHeight="1">
      <c r="A9" s="156"/>
      <c r="B9" s="156"/>
      <c r="C9" s="179"/>
      <c r="D9" s="182"/>
      <c r="E9" s="185"/>
      <c r="F9" s="187"/>
      <c r="G9" s="190"/>
      <c r="H9" s="182"/>
      <c r="I9" s="281"/>
      <c r="J9" s="187"/>
      <c r="K9" s="161" t="s">
        <v>12</v>
      </c>
      <c r="L9" s="161"/>
      <c r="M9" s="161"/>
      <c r="N9" s="48">
        <v>15</v>
      </c>
      <c r="O9" s="8">
        <v>22</v>
      </c>
      <c r="P9" s="242">
        <v>29</v>
      </c>
      <c r="Q9" s="8">
        <v>5</v>
      </c>
      <c r="R9" s="8">
        <v>12</v>
      </c>
      <c r="S9" s="8">
        <v>19</v>
      </c>
      <c r="T9" s="9">
        <v>26</v>
      </c>
      <c r="U9" s="8">
        <v>3</v>
      </c>
      <c r="V9" s="9">
        <v>10</v>
      </c>
      <c r="W9" s="9">
        <v>17</v>
      </c>
      <c r="X9" s="9">
        <v>24</v>
      </c>
      <c r="Y9" s="9">
        <v>31</v>
      </c>
      <c r="Z9" s="9">
        <v>7</v>
      </c>
      <c r="AA9" s="9">
        <v>14</v>
      </c>
      <c r="AB9" s="9">
        <v>21</v>
      </c>
      <c r="AC9" s="9">
        <v>28</v>
      </c>
      <c r="AD9" s="9">
        <v>5</v>
      </c>
      <c r="AE9" s="9">
        <v>12</v>
      </c>
      <c r="AF9" s="9">
        <v>19</v>
      </c>
      <c r="AG9" s="9">
        <v>25</v>
      </c>
      <c r="AH9" s="247">
        <v>2</v>
      </c>
      <c r="AI9" s="9">
        <v>9</v>
      </c>
      <c r="AJ9" s="10">
        <v>16</v>
      </c>
      <c r="AK9" s="235">
        <v>23</v>
      </c>
      <c r="AL9" s="235">
        <v>30</v>
      </c>
      <c r="AM9" s="16">
        <v>6</v>
      </c>
      <c r="AN9" s="17">
        <v>13</v>
      </c>
      <c r="AO9" s="13">
        <v>20</v>
      </c>
      <c r="AP9" s="11">
        <v>27</v>
      </c>
      <c r="AQ9" s="9">
        <v>6</v>
      </c>
      <c r="AR9" s="9">
        <v>13</v>
      </c>
      <c r="AS9" s="9">
        <v>20</v>
      </c>
      <c r="AT9" s="9">
        <v>27</v>
      </c>
      <c r="AU9" s="247">
        <v>3</v>
      </c>
      <c r="AV9" s="9">
        <v>10</v>
      </c>
      <c r="AW9" s="9">
        <v>17</v>
      </c>
      <c r="AX9" s="9">
        <v>24</v>
      </c>
      <c r="AY9" s="247">
        <v>1</v>
      </c>
      <c r="AZ9" s="9">
        <v>8</v>
      </c>
      <c r="BA9" s="9">
        <v>15</v>
      </c>
      <c r="BB9" s="9">
        <v>22</v>
      </c>
      <c r="BC9" s="9">
        <v>29</v>
      </c>
      <c r="BD9" s="9">
        <v>5</v>
      </c>
      <c r="BE9" s="9">
        <v>12</v>
      </c>
      <c r="BF9" s="9">
        <v>19</v>
      </c>
      <c r="BG9" s="9">
        <v>26</v>
      </c>
      <c r="BH9" s="62">
        <v>3</v>
      </c>
      <c r="BI9" s="62">
        <v>10</v>
      </c>
      <c r="BJ9" s="62">
        <v>17</v>
      </c>
      <c r="BK9" s="62">
        <v>24</v>
      </c>
      <c r="BL9" s="63">
        <v>31</v>
      </c>
      <c r="BM9" s="64">
        <v>7</v>
      </c>
      <c r="BN9" s="154"/>
      <c r="BO9" s="176"/>
    </row>
    <row r="10" spans="1:67" ht="22.5" customHeight="1" thickBot="1">
      <c r="A10" s="157"/>
      <c r="B10" s="157"/>
      <c r="C10" s="180"/>
      <c r="D10" s="183"/>
      <c r="E10" s="186"/>
      <c r="F10" s="188"/>
      <c r="G10" s="191"/>
      <c r="H10" s="183"/>
      <c r="I10" s="284"/>
      <c r="J10" s="188"/>
      <c r="K10" s="164"/>
      <c r="L10" s="164"/>
      <c r="M10" s="164"/>
      <c r="N10" s="49">
        <v>19</v>
      </c>
      <c r="O10" s="2">
        <v>26</v>
      </c>
      <c r="P10" s="243">
        <v>2</v>
      </c>
      <c r="Q10" s="2">
        <v>9</v>
      </c>
      <c r="R10" s="2">
        <v>16</v>
      </c>
      <c r="S10" s="2">
        <v>23</v>
      </c>
      <c r="T10" s="2">
        <v>30</v>
      </c>
      <c r="U10" s="2">
        <v>7</v>
      </c>
      <c r="V10" s="3">
        <v>14</v>
      </c>
      <c r="W10" s="3">
        <v>21</v>
      </c>
      <c r="X10" s="4">
        <v>28</v>
      </c>
      <c r="Y10" s="3">
        <v>4</v>
      </c>
      <c r="Z10" s="3">
        <v>11</v>
      </c>
      <c r="AA10" s="3">
        <v>18</v>
      </c>
      <c r="AB10" s="3">
        <v>25</v>
      </c>
      <c r="AC10" s="3">
        <v>2</v>
      </c>
      <c r="AD10" s="3">
        <v>9</v>
      </c>
      <c r="AE10" s="3">
        <v>16</v>
      </c>
      <c r="AF10" s="3">
        <v>23</v>
      </c>
      <c r="AG10" s="3">
        <v>30</v>
      </c>
      <c r="AH10" s="248">
        <v>6</v>
      </c>
      <c r="AI10" s="3">
        <v>13</v>
      </c>
      <c r="AJ10" s="5">
        <v>20</v>
      </c>
      <c r="AK10" s="236">
        <v>27</v>
      </c>
      <c r="AL10" s="236">
        <v>3</v>
      </c>
      <c r="AM10" s="18">
        <v>10</v>
      </c>
      <c r="AN10" s="19">
        <v>17</v>
      </c>
      <c r="AO10" s="14">
        <v>24</v>
      </c>
      <c r="AP10" s="6">
        <v>3</v>
      </c>
      <c r="AQ10" s="3">
        <v>10</v>
      </c>
      <c r="AR10" s="3">
        <v>17</v>
      </c>
      <c r="AS10" s="3">
        <v>24</v>
      </c>
      <c r="AT10" s="3">
        <v>31</v>
      </c>
      <c r="AU10" s="248">
        <v>7</v>
      </c>
      <c r="AV10" s="3">
        <v>14</v>
      </c>
      <c r="AW10" s="3">
        <v>21</v>
      </c>
      <c r="AX10" s="3">
        <v>24</v>
      </c>
      <c r="AY10" s="248">
        <v>5</v>
      </c>
      <c r="AZ10" s="3">
        <v>12</v>
      </c>
      <c r="BA10" s="3">
        <v>19</v>
      </c>
      <c r="BB10" s="7">
        <v>26</v>
      </c>
      <c r="BC10" s="3">
        <v>2</v>
      </c>
      <c r="BD10" s="3">
        <v>9</v>
      </c>
      <c r="BE10" s="3">
        <v>16</v>
      </c>
      <c r="BF10" s="3">
        <v>23</v>
      </c>
      <c r="BG10" s="3">
        <v>30</v>
      </c>
      <c r="BH10" s="65">
        <v>7</v>
      </c>
      <c r="BI10" s="65">
        <v>14</v>
      </c>
      <c r="BJ10" s="65">
        <v>21</v>
      </c>
      <c r="BK10" s="66">
        <v>28</v>
      </c>
      <c r="BL10" s="66">
        <v>4</v>
      </c>
      <c r="BM10" s="67">
        <v>11</v>
      </c>
      <c r="BN10" s="154"/>
      <c r="BO10" s="176"/>
    </row>
    <row r="11" spans="1:68" ht="36.75" customHeight="1">
      <c r="A11" s="210">
        <v>1</v>
      </c>
      <c r="B11" s="153" t="s">
        <v>13</v>
      </c>
      <c r="C11" s="30" t="s">
        <v>44</v>
      </c>
      <c r="D11" s="144">
        <f>(270*25%)</f>
        <v>67.5</v>
      </c>
      <c r="E11" s="142">
        <v>0</v>
      </c>
      <c r="F11" s="140">
        <f>(D11-E11)</f>
        <v>67.5</v>
      </c>
      <c r="G11" s="138">
        <f>(D11*2)</f>
        <v>135</v>
      </c>
      <c r="H11" s="257">
        <f>(1760-D11-G11)</f>
        <v>1557.5</v>
      </c>
      <c r="I11" s="280">
        <v>0</v>
      </c>
      <c r="J11" s="282">
        <f>(H11-I11)</f>
        <v>1557.5</v>
      </c>
      <c r="K11" s="200" t="s">
        <v>49</v>
      </c>
      <c r="L11" s="201"/>
      <c r="M11" s="202"/>
      <c r="N11" s="50">
        <v>4</v>
      </c>
      <c r="O11" s="38">
        <v>10</v>
      </c>
      <c r="P11" s="244">
        <v>8</v>
      </c>
      <c r="Q11" s="38">
        <v>10</v>
      </c>
      <c r="R11" s="38">
        <v>10</v>
      </c>
      <c r="S11" s="38">
        <v>10</v>
      </c>
      <c r="T11" s="38">
        <v>9</v>
      </c>
      <c r="U11" s="38">
        <v>8</v>
      </c>
      <c r="V11" s="38">
        <v>8</v>
      </c>
      <c r="W11" s="38">
        <v>8</v>
      </c>
      <c r="X11" s="38">
        <v>8</v>
      </c>
      <c r="Y11" s="38">
        <v>8</v>
      </c>
      <c r="Z11" s="38">
        <v>8</v>
      </c>
      <c r="AA11" s="38">
        <v>8</v>
      </c>
      <c r="AB11" s="38">
        <v>8</v>
      </c>
      <c r="AC11" s="38">
        <v>8</v>
      </c>
      <c r="AD11" s="38">
        <v>9</v>
      </c>
      <c r="AE11" s="38">
        <v>9</v>
      </c>
      <c r="AF11" s="38">
        <v>8</v>
      </c>
      <c r="AG11" s="38">
        <v>8</v>
      </c>
      <c r="AH11" s="244">
        <v>7</v>
      </c>
      <c r="AI11" s="38">
        <v>8</v>
      </c>
      <c r="AJ11" s="38">
        <v>8</v>
      </c>
      <c r="AK11" s="237">
        <v>0</v>
      </c>
      <c r="AL11" s="237">
        <v>0</v>
      </c>
      <c r="AM11" s="39">
        <v>8</v>
      </c>
      <c r="AN11" s="39">
        <v>8</v>
      </c>
      <c r="AO11" s="39">
        <v>8</v>
      </c>
      <c r="AP11" s="39">
        <v>8</v>
      </c>
      <c r="AQ11" s="39">
        <v>8</v>
      </c>
      <c r="AR11" s="39">
        <v>8</v>
      </c>
      <c r="AS11" s="39">
        <v>8</v>
      </c>
      <c r="AT11" s="39">
        <v>8</v>
      </c>
      <c r="AU11" s="244">
        <v>7</v>
      </c>
      <c r="AV11" s="39">
        <v>8</v>
      </c>
      <c r="AW11" s="39">
        <v>8</v>
      </c>
      <c r="AX11" s="39">
        <v>8</v>
      </c>
      <c r="AY11" s="244">
        <v>5</v>
      </c>
      <c r="AZ11" s="39">
        <v>8</v>
      </c>
      <c r="BA11" s="39">
        <v>8</v>
      </c>
      <c r="BB11" s="39">
        <v>9</v>
      </c>
      <c r="BC11" s="39">
        <v>9</v>
      </c>
      <c r="BD11" s="39">
        <v>9</v>
      </c>
      <c r="BE11" s="39">
        <v>9</v>
      </c>
      <c r="BF11" s="39">
        <v>9</v>
      </c>
      <c r="BG11" s="39">
        <v>9</v>
      </c>
      <c r="BH11" s="68">
        <v>9</v>
      </c>
      <c r="BI11" s="68">
        <v>0</v>
      </c>
      <c r="BJ11" s="68">
        <v>0</v>
      </c>
      <c r="BK11" s="68">
        <v>5</v>
      </c>
      <c r="BL11" s="68">
        <v>8</v>
      </c>
      <c r="BM11" s="259">
        <v>8</v>
      </c>
      <c r="BN11" s="132"/>
      <c r="BO11" s="53"/>
      <c r="BP11" s="55"/>
    </row>
    <row r="12" spans="1:67" ht="39.75" customHeight="1" thickBot="1">
      <c r="A12" s="211"/>
      <c r="B12" s="154"/>
      <c r="C12" s="23" t="s">
        <v>45</v>
      </c>
      <c r="D12" s="145"/>
      <c r="E12" s="143"/>
      <c r="F12" s="141"/>
      <c r="G12" s="139"/>
      <c r="H12" s="258"/>
      <c r="I12" s="143"/>
      <c r="J12" s="141"/>
      <c r="K12" s="203" t="s">
        <v>50</v>
      </c>
      <c r="L12" s="204"/>
      <c r="M12" s="205"/>
      <c r="N12" s="309">
        <f>(N11*4)</f>
        <v>16</v>
      </c>
      <c r="O12" s="308">
        <f aca="true" t="shared" si="0" ref="O12:BM12">(O11*4)</f>
        <v>40</v>
      </c>
      <c r="P12" s="310">
        <f t="shared" si="0"/>
        <v>32</v>
      </c>
      <c r="Q12" s="308">
        <f t="shared" si="0"/>
        <v>40</v>
      </c>
      <c r="R12" s="308">
        <f t="shared" si="0"/>
        <v>40</v>
      </c>
      <c r="S12" s="308">
        <f t="shared" si="0"/>
        <v>40</v>
      </c>
      <c r="T12" s="308">
        <f t="shared" si="0"/>
        <v>36</v>
      </c>
      <c r="U12" s="308">
        <f t="shared" si="0"/>
        <v>32</v>
      </c>
      <c r="V12" s="308">
        <f t="shared" si="0"/>
        <v>32</v>
      </c>
      <c r="W12" s="308">
        <f t="shared" si="0"/>
        <v>32</v>
      </c>
      <c r="X12" s="308">
        <f t="shared" si="0"/>
        <v>32</v>
      </c>
      <c r="Y12" s="308">
        <f t="shared" si="0"/>
        <v>32</v>
      </c>
      <c r="Z12" s="308">
        <f t="shared" si="0"/>
        <v>32</v>
      </c>
      <c r="AA12" s="308">
        <f t="shared" si="0"/>
        <v>32</v>
      </c>
      <c r="AB12" s="308">
        <f t="shared" si="0"/>
        <v>32</v>
      </c>
      <c r="AC12" s="308">
        <f t="shared" si="0"/>
        <v>32</v>
      </c>
      <c r="AD12" s="308">
        <f t="shared" si="0"/>
        <v>36</v>
      </c>
      <c r="AE12" s="308">
        <f t="shared" si="0"/>
        <v>36</v>
      </c>
      <c r="AF12" s="308">
        <f t="shared" si="0"/>
        <v>32</v>
      </c>
      <c r="AG12" s="308">
        <f t="shared" si="0"/>
        <v>32</v>
      </c>
      <c r="AH12" s="310">
        <f t="shared" si="0"/>
        <v>28</v>
      </c>
      <c r="AI12" s="308">
        <f t="shared" si="0"/>
        <v>32</v>
      </c>
      <c r="AJ12" s="308">
        <f t="shared" si="0"/>
        <v>32</v>
      </c>
      <c r="AK12" s="311">
        <f t="shared" si="0"/>
        <v>0</v>
      </c>
      <c r="AL12" s="311">
        <f t="shared" si="0"/>
        <v>0</v>
      </c>
      <c r="AM12" s="308">
        <f t="shared" si="0"/>
        <v>32</v>
      </c>
      <c r="AN12" s="285">
        <f t="shared" si="0"/>
        <v>32</v>
      </c>
      <c r="AO12" s="285">
        <f t="shared" si="0"/>
        <v>32</v>
      </c>
      <c r="AP12" s="285">
        <f t="shared" si="0"/>
        <v>32</v>
      </c>
      <c r="AQ12" s="285">
        <f t="shared" si="0"/>
        <v>32</v>
      </c>
      <c r="AR12" s="285">
        <f t="shared" si="0"/>
        <v>32</v>
      </c>
      <c r="AS12" s="285">
        <f t="shared" si="0"/>
        <v>32</v>
      </c>
      <c r="AT12" s="285">
        <f t="shared" si="0"/>
        <v>32</v>
      </c>
      <c r="AU12" s="286">
        <f t="shared" si="0"/>
        <v>28</v>
      </c>
      <c r="AV12" s="285">
        <f t="shared" si="0"/>
        <v>32</v>
      </c>
      <c r="AW12" s="285">
        <f t="shared" si="0"/>
        <v>32</v>
      </c>
      <c r="AX12" s="285">
        <f t="shared" si="0"/>
        <v>32</v>
      </c>
      <c r="AY12" s="286">
        <f t="shared" si="0"/>
        <v>20</v>
      </c>
      <c r="AZ12" s="285">
        <f t="shared" si="0"/>
        <v>32</v>
      </c>
      <c r="BA12" s="285">
        <f t="shared" si="0"/>
        <v>32</v>
      </c>
      <c r="BB12" s="285">
        <f t="shared" si="0"/>
        <v>36</v>
      </c>
      <c r="BC12" s="285">
        <f t="shared" si="0"/>
        <v>36</v>
      </c>
      <c r="BD12" s="285">
        <f t="shared" si="0"/>
        <v>36</v>
      </c>
      <c r="BE12" s="285">
        <f t="shared" si="0"/>
        <v>36</v>
      </c>
      <c r="BF12" s="285">
        <f t="shared" si="0"/>
        <v>36</v>
      </c>
      <c r="BG12" s="285">
        <f t="shared" si="0"/>
        <v>36</v>
      </c>
      <c r="BH12" s="287">
        <f t="shared" si="0"/>
        <v>36</v>
      </c>
      <c r="BI12" s="287">
        <f t="shared" si="0"/>
        <v>0</v>
      </c>
      <c r="BJ12" s="287">
        <f t="shared" si="0"/>
        <v>0</v>
      </c>
      <c r="BK12" s="287">
        <f t="shared" si="0"/>
        <v>20</v>
      </c>
      <c r="BL12" s="287">
        <f t="shared" si="0"/>
        <v>32</v>
      </c>
      <c r="BM12" s="288">
        <f t="shared" si="0"/>
        <v>32</v>
      </c>
      <c r="BN12" s="289">
        <f>SUM(N12:BM12)</f>
        <v>1560</v>
      </c>
      <c r="BO12" s="290">
        <f>(E11+F11+G11+BN12)</f>
        <v>1762.5</v>
      </c>
    </row>
    <row r="13" spans="1:67" ht="39.75" customHeight="1">
      <c r="A13" s="212">
        <v>2</v>
      </c>
      <c r="B13" s="153" t="s">
        <v>14</v>
      </c>
      <c r="C13" s="27" t="s">
        <v>46</v>
      </c>
      <c r="D13" s="27">
        <v>81</v>
      </c>
      <c r="E13" s="135">
        <f>(D13/10*4)</f>
        <v>32.4</v>
      </c>
      <c r="F13" s="134">
        <f>(D13-E13)</f>
        <v>48.6</v>
      </c>
      <c r="G13" s="27">
        <f>(D13*2)</f>
        <v>162</v>
      </c>
      <c r="H13" s="136">
        <f>(1760-D13-G13)</f>
        <v>1517</v>
      </c>
      <c r="I13" s="135">
        <f>(H13/11.5*4)</f>
        <v>527.6521739130435</v>
      </c>
      <c r="J13" s="134">
        <f>(H13-I13)</f>
        <v>989.3478260869565</v>
      </c>
      <c r="K13" s="200" t="s">
        <v>49</v>
      </c>
      <c r="L13" s="201"/>
      <c r="M13" s="202"/>
      <c r="N13" s="249">
        <v>4</v>
      </c>
      <c r="O13" s="41">
        <v>10</v>
      </c>
      <c r="P13" s="245">
        <v>8</v>
      </c>
      <c r="Q13" s="41">
        <v>10</v>
      </c>
      <c r="R13" s="41">
        <v>10</v>
      </c>
      <c r="S13" s="41">
        <v>10</v>
      </c>
      <c r="T13" s="41">
        <v>9</v>
      </c>
      <c r="U13" s="41">
        <v>9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9</v>
      </c>
      <c r="AF13" s="41">
        <v>9</v>
      </c>
      <c r="AG13" s="41">
        <v>9</v>
      </c>
      <c r="AH13" s="245">
        <v>8</v>
      </c>
      <c r="AI13" s="41">
        <v>9</v>
      </c>
      <c r="AJ13" s="41">
        <v>9</v>
      </c>
      <c r="AK13" s="272"/>
      <c r="AL13" s="272"/>
      <c r="AM13" s="42">
        <v>9</v>
      </c>
      <c r="AN13" s="42">
        <v>9</v>
      </c>
      <c r="AO13" s="42">
        <v>9</v>
      </c>
      <c r="AP13" s="41">
        <v>9</v>
      </c>
      <c r="AQ13" s="41">
        <v>9</v>
      </c>
      <c r="AR13" s="41">
        <v>9</v>
      </c>
      <c r="AS13" s="41">
        <v>8</v>
      </c>
      <c r="AT13" s="41">
        <v>8</v>
      </c>
      <c r="AU13" s="245">
        <v>7</v>
      </c>
      <c r="AV13" s="41">
        <v>0</v>
      </c>
      <c r="AW13" s="41">
        <v>0</v>
      </c>
      <c r="AX13" s="41">
        <v>0</v>
      </c>
      <c r="AY13" s="245">
        <v>0</v>
      </c>
      <c r="AZ13" s="41">
        <v>0</v>
      </c>
      <c r="BA13" s="41">
        <v>0</v>
      </c>
      <c r="BB13" s="41">
        <v>0</v>
      </c>
      <c r="BC13" s="41">
        <v>0</v>
      </c>
      <c r="BD13" s="41">
        <v>0</v>
      </c>
      <c r="BE13" s="41">
        <v>9</v>
      </c>
      <c r="BF13" s="41">
        <v>9</v>
      </c>
      <c r="BG13" s="41">
        <v>9</v>
      </c>
      <c r="BH13" s="70">
        <v>5</v>
      </c>
      <c r="BI13" s="70">
        <v>4</v>
      </c>
      <c r="BJ13" s="70">
        <v>8</v>
      </c>
      <c r="BK13" s="70">
        <v>0</v>
      </c>
      <c r="BL13" s="70">
        <v>0</v>
      </c>
      <c r="BM13" s="260">
        <v>4</v>
      </c>
      <c r="BN13" s="132"/>
      <c r="BO13" s="273"/>
    </row>
    <row r="14" spans="1:68" ht="26.25" customHeight="1" thickBot="1">
      <c r="A14" s="213"/>
      <c r="B14" s="156"/>
      <c r="C14" s="25" t="s">
        <v>47</v>
      </c>
      <c r="D14" s="25"/>
      <c r="E14" s="46"/>
      <c r="F14" s="43"/>
      <c r="G14" s="25"/>
      <c r="H14" s="137"/>
      <c r="I14" s="46"/>
      <c r="J14" s="43"/>
      <c r="K14" s="203" t="s">
        <v>50</v>
      </c>
      <c r="L14" s="204"/>
      <c r="M14" s="205"/>
      <c r="N14" s="312">
        <f>(N13*4)</f>
        <v>16</v>
      </c>
      <c r="O14" s="291">
        <f aca="true" t="shared" si="1" ref="O14:BM14">(O13*4)</f>
        <v>40</v>
      </c>
      <c r="P14" s="292">
        <f t="shared" si="1"/>
        <v>32</v>
      </c>
      <c r="Q14" s="291">
        <f t="shared" si="1"/>
        <v>40</v>
      </c>
      <c r="R14" s="291">
        <f t="shared" si="1"/>
        <v>40</v>
      </c>
      <c r="S14" s="291">
        <f t="shared" si="1"/>
        <v>40</v>
      </c>
      <c r="T14" s="291">
        <f t="shared" si="1"/>
        <v>36</v>
      </c>
      <c r="U14" s="291">
        <f t="shared" si="1"/>
        <v>36</v>
      </c>
      <c r="V14" s="291">
        <f t="shared" si="1"/>
        <v>0</v>
      </c>
      <c r="W14" s="291">
        <f t="shared" si="1"/>
        <v>0</v>
      </c>
      <c r="X14" s="291">
        <f t="shared" si="1"/>
        <v>0</v>
      </c>
      <c r="Y14" s="291">
        <f t="shared" si="1"/>
        <v>0</v>
      </c>
      <c r="Z14" s="291">
        <f t="shared" si="1"/>
        <v>0</v>
      </c>
      <c r="AA14" s="291">
        <f t="shared" si="1"/>
        <v>0</v>
      </c>
      <c r="AB14" s="291">
        <f t="shared" si="1"/>
        <v>0</v>
      </c>
      <c r="AC14" s="291">
        <f t="shared" si="1"/>
        <v>0</v>
      </c>
      <c r="AD14" s="291">
        <f t="shared" si="1"/>
        <v>0</v>
      </c>
      <c r="AE14" s="291">
        <f t="shared" si="1"/>
        <v>36</v>
      </c>
      <c r="AF14" s="291">
        <f t="shared" si="1"/>
        <v>36</v>
      </c>
      <c r="AG14" s="291">
        <f t="shared" si="1"/>
        <v>36</v>
      </c>
      <c r="AH14" s="292">
        <f t="shared" si="1"/>
        <v>32</v>
      </c>
      <c r="AI14" s="291">
        <f t="shared" si="1"/>
        <v>36</v>
      </c>
      <c r="AJ14" s="291">
        <f t="shared" si="1"/>
        <v>36</v>
      </c>
      <c r="AK14" s="313">
        <f t="shared" si="1"/>
        <v>0</v>
      </c>
      <c r="AL14" s="313">
        <f t="shared" si="1"/>
        <v>0</v>
      </c>
      <c r="AM14" s="291">
        <f t="shared" si="1"/>
        <v>36</v>
      </c>
      <c r="AN14" s="291">
        <f t="shared" si="1"/>
        <v>36</v>
      </c>
      <c r="AO14" s="291">
        <f t="shared" si="1"/>
        <v>36</v>
      </c>
      <c r="AP14" s="291">
        <f t="shared" si="1"/>
        <v>36</v>
      </c>
      <c r="AQ14" s="291">
        <f t="shared" si="1"/>
        <v>36</v>
      </c>
      <c r="AR14" s="291">
        <f t="shared" si="1"/>
        <v>36</v>
      </c>
      <c r="AS14" s="291">
        <f t="shared" si="1"/>
        <v>32</v>
      </c>
      <c r="AT14" s="291">
        <f t="shared" si="1"/>
        <v>32</v>
      </c>
      <c r="AU14" s="292">
        <f t="shared" si="1"/>
        <v>28</v>
      </c>
      <c r="AV14" s="291">
        <f t="shared" si="1"/>
        <v>0</v>
      </c>
      <c r="AW14" s="291">
        <f t="shared" si="1"/>
        <v>0</v>
      </c>
      <c r="AX14" s="291">
        <f t="shared" si="1"/>
        <v>0</v>
      </c>
      <c r="AY14" s="292">
        <f t="shared" si="1"/>
        <v>0</v>
      </c>
      <c r="AZ14" s="291">
        <f t="shared" si="1"/>
        <v>0</v>
      </c>
      <c r="BA14" s="291">
        <f t="shared" si="1"/>
        <v>0</v>
      </c>
      <c r="BB14" s="291">
        <f t="shared" si="1"/>
        <v>0</v>
      </c>
      <c r="BC14" s="291">
        <f t="shared" si="1"/>
        <v>0</v>
      </c>
      <c r="BD14" s="291">
        <f t="shared" si="1"/>
        <v>0</v>
      </c>
      <c r="BE14" s="291">
        <f t="shared" si="1"/>
        <v>36</v>
      </c>
      <c r="BF14" s="291">
        <f t="shared" si="1"/>
        <v>36</v>
      </c>
      <c r="BG14" s="291">
        <f t="shared" si="1"/>
        <v>36</v>
      </c>
      <c r="BH14" s="293">
        <f t="shared" si="1"/>
        <v>20</v>
      </c>
      <c r="BI14" s="293">
        <f t="shared" si="1"/>
        <v>16</v>
      </c>
      <c r="BJ14" s="293">
        <f t="shared" si="1"/>
        <v>32</v>
      </c>
      <c r="BK14" s="293">
        <f t="shared" si="1"/>
        <v>0</v>
      </c>
      <c r="BL14" s="293">
        <f t="shared" si="1"/>
        <v>0</v>
      </c>
      <c r="BM14" s="294">
        <f t="shared" si="1"/>
        <v>16</v>
      </c>
      <c r="BN14" s="295">
        <f>SUM(N14:BM14)</f>
        <v>992</v>
      </c>
      <c r="BO14" s="296">
        <f>(E13+F13+G13+I13+BN14)</f>
        <v>1762.6521739130435</v>
      </c>
      <c r="BP14" s="12"/>
    </row>
    <row r="15" spans="1:67" ht="33.75" customHeight="1">
      <c r="A15" s="215">
        <v>3</v>
      </c>
      <c r="B15" s="153" t="s">
        <v>15</v>
      </c>
      <c r="C15" s="27" t="s">
        <v>48</v>
      </c>
      <c r="D15" s="133">
        <f>(270*33%)</f>
        <v>89.10000000000001</v>
      </c>
      <c r="E15" s="135">
        <f>(8.9*10%*5)</f>
        <v>4.450000000000001</v>
      </c>
      <c r="F15" s="134">
        <f>(D15-E15)</f>
        <v>84.65</v>
      </c>
      <c r="G15" s="133">
        <f>(D15*2)</f>
        <v>178.20000000000002</v>
      </c>
      <c r="H15" s="27">
        <f>(1760-89-178)</f>
        <v>1493</v>
      </c>
      <c r="I15" s="135">
        <f>(1493/11.5*10%*5)</f>
        <v>64.91304347826087</v>
      </c>
      <c r="J15" s="134">
        <f>(H15-I15)</f>
        <v>1428.086956521739</v>
      </c>
      <c r="K15" s="200" t="s">
        <v>49</v>
      </c>
      <c r="L15" s="201"/>
      <c r="M15" s="202"/>
      <c r="N15" s="264">
        <v>0</v>
      </c>
      <c r="O15" s="265">
        <v>10</v>
      </c>
      <c r="P15" s="266">
        <v>8</v>
      </c>
      <c r="Q15" s="265">
        <v>9</v>
      </c>
      <c r="R15" s="265">
        <v>10</v>
      </c>
      <c r="S15" s="265">
        <v>9</v>
      </c>
      <c r="T15" s="265">
        <v>8</v>
      </c>
      <c r="U15" s="265">
        <v>8</v>
      </c>
      <c r="V15" s="265">
        <v>8</v>
      </c>
      <c r="W15" s="265">
        <v>8</v>
      </c>
      <c r="X15" s="265">
        <v>8</v>
      </c>
      <c r="Y15" s="265">
        <v>8</v>
      </c>
      <c r="Z15" s="265">
        <v>8</v>
      </c>
      <c r="AA15" s="265">
        <v>8</v>
      </c>
      <c r="AB15" s="265">
        <v>8</v>
      </c>
      <c r="AC15" s="265">
        <v>8</v>
      </c>
      <c r="AD15" s="265">
        <v>8</v>
      </c>
      <c r="AE15" s="265">
        <v>8</v>
      </c>
      <c r="AF15" s="265">
        <v>7</v>
      </c>
      <c r="AG15" s="265">
        <v>7</v>
      </c>
      <c r="AH15" s="266">
        <v>7</v>
      </c>
      <c r="AI15" s="265">
        <v>8</v>
      </c>
      <c r="AJ15" s="265">
        <v>8</v>
      </c>
      <c r="AK15" s="267">
        <v>0</v>
      </c>
      <c r="AL15" s="267">
        <v>0</v>
      </c>
      <c r="AM15" s="268">
        <v>8</v>
      </c>
      <c r="AN15" s="268">
        <v>8</v>
      </c>
      <c r="AO15" s="268">
        <v>8</v>
      </c>
      <c r="AP15" s="265">
        <v>8</v>
      </c>
      <c r="AQ15" s="265">
        <v>8</v>
      </c>
      <c r="AR15" s="265">
        <v>8</v>
      </c>
      <c r="AS15" s="265">
        <v>8</v>
      </c>
      <c r="AT15" s="265">
        <v>8</v>
      </c>
      <c r="AU15" s="266">
        <v>7</v>
      </c>
      <c r="AV15" s="265">
        <v>8</v>
      </c>
      <c r="AW15" s="265">
        <v>8</v>
      </c>
      <c r="AX15" s="265">
        <v>8</v>
      </c>
      <c r="AY15" s="266">
        <v>6</v>
      </c>
      <c r="AZ15" s="265">
        <v>8</v>
      </c>
      <c r="BA15" s="265">
        <v>8</v>
      </c>
      <c r="BB15" s="265">
        <v>8</v>
      </c>
      <c r="BC15" s="265">
        <v>8</v>
      </c>
      <c r="BD15" s="265">
        <v>8</v>
      </c>
      <c r="BE15" s="265">
        <v>8</v>
      </c>
      <c r="BF15" s="265">
        <v>8</v>
      </c>
      <c r="BG15" s="265">
        <v>8</v>
      </c>
      <c r="BH15" s="269">
        <v>6</v>
      </c>
      <c r="BI15" s="269">
        <v>0</v>
      </c>
      <c r="BJ15" s="269">
        <v>7</v>
      </c>
      <c r="BK15" s="269">
        <v>9</v>
      </c>
      <c r="BL15" s="269">
        <v>7</v>
      </c>
      <c r="BM15" s="270">
        <v>6</v>
      </c>
      <c r="BN15" s="271"/>
      <c r="BO15" s="54"/>
    </row>
    <row r="16" spans="1:67" ht="26.25" customHeight="1" thickBot="1">
      <c r="A16" s="216"/>
      <c r="B16" s="155"/>
      <c r="C16" s="28" t="s">
        <v>47</v>
      </c>
      <c r="D16" s="28"/>
      <c r="E16" s="45"/>
      <c r="F16" s="44"/>
      <c r="G16" s="28"/>
      <c r="H16" s="28"/>
      <c r="I16" s="45"/>
      <c r="J16" s="44"/>
      <c r="K16" s="203" t="s">
        <v>50</v>
      </c>
      <c r="L16" s="204"/>
      <c r="M16" s="205"/>
      <c r="N16" s="314">
        <f>N15*3.5</f>
        <v>0</v>
      </c>
      <c r="O16" s="297">
        <f aca="true" t="shared" si="2" ref="O16:AF16">O15*3.5</f>
        <v>35</v>
      </c>
      <c r="P16" s="298">
        <f t="shared" si="2"/>
        <v>28</v>
      </c>
      <c r="Q16" s="297">
        <f t="shared" si="2"/>
        <v>31.5</v>
      </c>
      <c r="R16" s="297">
        <f t="shared" si="2"/>
        <v>35</v>
      </c>
      <c r="S16" s="297">
        <f t="shared" si="2"/>
        <v>31.5</v>
      </c>
      <c r="T16" s="297">
        <f t="shared" si="2"/>
        <v>28</v>
      </c>
      <c r="U16" s="297">
        <f t="shared" si="2"/>
        <v>28</v>
      </c>
      <c r="V16" s="297">
        <f t="shared" si="2"/>
        <v>28</v>
      </c>
      <c r="W16" s="297">
        <f t="shared" si="2"/>
        <v>28</v>
      </c>
      <c r="X16" s="297">
        <f t="shared" si="2"/>
        <v>28</v>
      </c>
      <c r="Y16" s="297">
        <f t="shared" si="2"/>
        <v>28</v>
      </c>
      <c r="Z16" s="297">
        <f t="shared" si="2"/>
        <v>28</v>
      </c>
      <c r="AA16" s="297">
        <f t="shared" si="2"/>
        <v>28</v>
      </c>
      <c r="AB16" s="297">
        <f t="shared" si="2"/>
        <v>28</v>
      </c>
      <c r="AC16" s="297">
        <f t="shared" si="2"/>
        <v>28</v>
      </c>
      <c r="AD16" s="297">
        <f t="shared" si="2"/>
        <v>28</v>
      </c>
      <c r="AE16" s="297">
        <f t="shared" si="2"/>
        <v>28</v>
      </c>
      <c r="AF16" s="297">
        <f t="shared" si="2"/>
        <v>24.5</v>
      </c>
      <c r="AG16" s="297">
        <f>AG15*3.5</f>
        <v>24.5</v>
      </c>
      <c r="AH16" s="298">
        <f>AH15*3.5</f>
        <v>24.5</v>
      </c>
      <c r="AI16" s="297">
        <f>AI15*3.5</f>
        <v>28</v>
      </c>
      <c r="AJ16" s="297">
        <f aca="true" t="shared" si="3" ref="AJ16:BM16">(AJ15*4)</f>
        <v>32</v>
      </c>
      <c r="AK16" s="315">
        <f t="shared" si="3"/>
        <v>0</v>
      </c>
      <c r="AL16" s="315">
        <f t="shared" si="3"/>
        <v>0</v>
      </c>
      <c r="AM16" s="297">
        <f t="shared" si="3"/>
        <v>32</v>
      </c>
      <c r="AN16" s="297">
        <f t="shared" si="3"/>
        <v>32</v>
      </c>
      <c r="AO16" s="297">
        <f t="shared" si="3"/>
        <v>32</v>
      </c>
      <c r="AP16" s="297">
        <f t="shared" si="3"/>
        <v>32</v>
      </c>
      <c r="AQ16" s="297">
        <f t="shared" si="3"/>
        <v>32</v>
      </c>
      <c r="AR16" s="297">
        <f t="shared" si="3"/>
        <v>32</v>
      </c>
      <c r="AS16" s="297">
        <f t="shared" si="3"/>
        <v>32</v>
      </c>
      <c r="AT16" s="297">
        <f t="shared" si="3"/>
        <v>32</v>
      </c>
      <c r="AU16" s="298">
        <f t="shared" si="3"/>
        <v>28</v>
      </c>
      <c r="AV16" s="297">
        <f t="shared" si="3"/>
        <v>32</v>
      </c>
      <c r="AW16" s="297">
        <f t="shared" si="3"/>
        <v>32</v>
      </c>
      <c r="AX16" s="297">
        <f t="shared" si="3"/>
        <v>32</v>
      </c>
      <c r="AY16" s="298">
        <f t="shared" si="3"/>
        <v>24</v>
      </c>
      <c r="AZ16" s="297">
        <f t="shared" si="3"/>
        <v>32</v>
      </c>
      <c r="BA16" s="297">
        <f t="shared" si="3"/>
        <v>32</v>
      </c>
      <c r="BB16" s="297">
        <f t="shared" si="3"/>
        <v>32</v>
      </c>
      <c r="BC16" s="297">
        <f t="shared" si="3"/>
        <v>32</v>
      </c>
      <c r="BD16" s="297">
        <f t="shared" si="3"/>
        <v>32</v>
      </c>
      <c r="BE16" s="297">
        <f t="shared" si="3"/>
        <v>32</v>
      </c>
      <c r="BF16" s="297">
        <f t="shared" si="3"/>
        <v>32</v>
      </c>
      <c r="BG16" s="297">
        <f t="shared" si="3"/>
        <v>32</v>
      </c>
      <c r="BH16" s="299">
        <f t="shared" si="3"/>
        <v>24</v>
      </c>
      <c r="BI16" s="299">
        <f t="shared" si="3"/>
        <v>0</v>
      </c>
      <c r="BJ16" s="299">
        <f t="shared" si="3"/>
        <v>28</v>
      </c>
      <c r="BK16" s="299">
        <f t="shared" si="3"/>
        <v>36</v>
      </c>
      <c r="BL16" s="299">
        <f t="shared" si="3"/>
        <v>28</v>
      </c>
      <c r="BM16" s="300">
        <f t="shared" si="3"/>
        <v>24</v>
      </c>
      <c r="BN16" s="301">
        <f>SUM(N16:BM16)</f>
        <v>1430.5</v>
      </c>
      <c r="BO16" s="302">
        <f>(E15+F15+G15+I15+BN16)</f>
        <v>1762.713043478261</v>
      </c>
    </row>
    <row r="17" spans="1:67" s="20" customFormat="1" ht="27" customHeight="1">
      <c r="A17" s="206">
        <v>4</v>
      </c>
      <c r="B17" s="153" t="s">
        <v>25</v>
      </c>
      <c r="C17" s="22" t="s">
        <v>48</v>
      </c>
      <c r="D17" s="208">
        <v>89</v>
      </c>
      <c r="E17" s="217">
        <v>0</v>
      </c>
      <c r="F17" s="218">
        <v>89</v>
      </c>
      <c r="G17" s="219">
        <f>(D17*2)</f>
        <v>178</v>
      </c>
      <c r="H17" s="208">
        <v>1493</v>
      </c>
      <c r="I17" s="217">
        <v>0</v>
      </c>
      <c r="J17" s="218">
        <v>1493</v>
      </c>
      <c r="K17" s="200" t="s">
        <v>49</v>
      </c>
      <c r="L17" s="201"/>
      <c r="M17" s="214"/>
      <c r="N17" s="250">
        <v>4</v>
      </c>
      <c r="O17" s="251">
        <v>10</v>
      </c>
      <c r="P17" s="252">
        <v>6</v>
      </c>
      <c r="Q17" s="253">
        <v>7</v>
      </c>
      <c r="R17" s="253">
        <v>7</v>
      </c>
      <c r="S17" s="253">
        <v>7</v>
      </c>
      <c r="T17" s="253">
        <v>7</v>
      </c>
      <c r="U17" s="253">
        <v>7</v>
      </c>
      <c r="V17" s="253">
        <v>7</v>
      </c>
      <c r="W17" s="253">
        <v>7</v>
      </c>
      <c r="X17" s="253">
        <v>7</v>
      </c>
      <c r="Y17" s="253">
        <v>7</v>
      </c>
      <c r="Z17" s="253">
        <v>7</v>
      </c>
      <c r="AA17" s="253">
        <v>7</v>
      </c>
      <c r="AB17" s="253">
        <v>7</v>
      </c>
      <c r="AC17" s="253">
        <v>7</v>
      </c>
      <c r="AD17" s="253">
        <v>7</v>
      </c>
      <c r="AE17" s="253">
        <v>8</v>
      </c>
      <c r="AF17" s="253">
        <v>8</v>
      </c>
      <c r="AG17" s="253">
        <v>8</v>
      </c>
      <c r="AH17" s="252">
        <v>8</v>
      </c>
      <c r="AI17" s="253">
        <v>8</v>
      </c>
      <c r="AJ17" s="253">
        <v>8</v>
      </c>
      <c r="AK17" s="256">
        <v>0</v>
      </c>
      <c r="AL17" s="256">
        <v>0</v>
      </c>
      <c r="AM17" s="254">
        <v>9</v>
      </c>
      <c r="AN17" s="254">
        <v>9</v>
      </c>
      <c r="AO17" s="254">
        <v>9</v>
      </c>
      <c r="AP17" s="253">
        <v>9</v>
      </c>
      <c r="AQ17" s="253">
        <v>9</v>
      </c>
      <c r="AR17" s="253">
        <v>9</v>
      </c>
      <c r="AS17" s="253">
        <v>9</v>
      </c>
      <c r="AT17" s="253">
        <v>9</v>
      </c>
      <c r="AU17" s="252">
        <v>7</v>
      </c>
      <c r="AV17" s="253">
        <v>9</v>
      </c>
      <c r="AW17" s="253">
        <v>9</v>
      </c>
      <c r="AX17" s="253">
        <v>9</v>
      </c>
      <c r="AY17" s="252">
        <v>5</v>
      </c>
      <c r="AZ17" s="253">
        <v>9</v>
      </c>
      <c r="BA17" s="253">
        <v>9</v>
      </c>
      <c r="BB17" s="253">
        <v>9</v>
      </c>
      <c r="BC17" s="253">
        <v>10</v>
      </c>
      <c r="BD17" s="253">
        <v>10</v>
      </c>
      <c r="BE17" s="253">
        <v>10</v>
      </c>
      <c r="BF17" s="253">
        <v>10</v>
      </c>
      <c r="BG17" s="253">
        <v>10</v>
      </c>
      <c r="BH17" s="255">
        <v>10</v>
      </c>
      <c r="BI17" s="255">
        <v>10</v>
      </c>
      <c r="BJ17" s="255">
        <v>0</v>
      </c>
      <c r="BK17" s="255">
        <v>0</v>
      </c>
      <c r="BL17" s="255">
        <v>0</v>
      </c>
      <c r="BM17" s="261">
        <v>0</v>
      </c>
      <c r="BN17" s="263"/>
      <c r="BO17" s="262"/>
    </row>
    <row r="18" spans="1:67" s="20" customFormat="1" ht="27" customHeight="1" thickBot="1">
      <c r="A18" s="207"/>
      <c r="B18" s="155"/>
      <c r="C18" s="23" t="s">
        <v>47</v>
      </c>
      <c r="D18" s="196"/>
      <c r="E18" s="198"/>
      <c r="F18" s="172"/>
      <c r="G18" s="174"/>
      <c r="H18" s="196"/>
      <c r="I18" s="198"/>
      <c r="J18" s="172"/>
      <c r="K18" s="203" t="s">
        <v>50</v>
      </c>
      <c r="L18" s="204"/>
      <c r="M18" s="209"/>
      <c r="N18" s="316">
        <f>N17*N20</f>
        <v>16</v>
      </c>
      <c r="O18" s="303">
        <f aca="true" t="shared" si="4" ref="O18:BM18">O17*O20</f>
        <v>40</v>
      </c>
      <c r="P18" s="304">
        <v>24</v>
      </c>
      <c r="Q18" s="303">
        <f t="shared" si="4"/>
        <v>28</v>
      </c>
      <c r="R18" s="303">
        <f t="shared" si="4"/>
        <v>28</v>
      </c>
      <c r="S18" s="303">
        <f t="shared" si="4"/>
        <v>28</v>
      </c>
      <c r="T18" s="303">
        <f>T17*T20</f>
        <v>28</v>
      </c>
      <c r="U18" s="303">
        <f t="shared" si="4"/>
        <v>28</v>
      </c>
      <c r="V18" s="303">
        <f t="shared" si="4"/>
        <v>28</v>
      </c>
      <c r="W18" s="303">
        <f t="shared" si="4"/>
        <v>28</v>
      </c>
      <c r="X18" s="303">
        <f t="shared" si="4"/>
        <v>28</v>
      </c>
      <c r="Y18" s="303">
        <f t="shared" si="4"/>
        <v>28</v>
      </c>
      <c r="Z18" s="303">
        <f t="shared" si="4"/>
        <v>28</v>
      </c>
      <c r="AA18" s="303">
        <f t="shared" si="4"/>
        <v>28</v>
      </c>
      <c r="AB18" s="303">
        <f t="shared" si="4"/>
        <v>28</v>
      </c>
      <c r="AC18" s="303">
        <f t="shared" si="4"/>
        <v>28</v>
      </c>
      <c r="AD18" s="303">
        <f t="shared" si="4"/>
        <v>28</v>
      </c>
      <c r="AE18" s="303">
        <f t="shared" si="4"/>
        <v>32</v>
      </c>
      <c r="AF18" s="303">
        <f t="shared" si="4"/>
        <v>32</v>
      </c>
      <c r="AG18" s="303">
        <f t="shared" si="4"/>
        <v>32</v>
      </c>
      <c r="AH18" s="304">
        <v>32</v>
      </c>
      <c r="AI18" s="303">
        <f t="shared" si="4"/>
        <v>32</v>
      </c>
      <c r="AJ18" s="303">
        <f t="shared" si="4"/>
        <v>32</v>
      </c>
      <c r="AK18" s="317">
        <f t="shared" si="4"/>
        <v>0</v>
      </c>
      <c r="AL18" s="317">
        <f t="shared" si="4"/>
        <v>0</v>
      </c>
      <c r="AM18" s="303">
        <v>36</v>
      </c>
      <c r="AN18" s="303">
        <f t="shared" si="4"/>
        <v>36</v>
      </c>
      <c r="AO18" s="303">
        <f t="shared" si="4"/>
        <v>36</v>
      </c>
      <c r="AP18" s="303">
        <f t="shared" si="4"/>
        <v>36</v>
      </c>
      <c r="AQ18" s="303">
        <f t="shared" si="4"/>
        <v>36</v>
      </c>
      <c r="AR18" s="303">
        <f t="shared" si="4"/>
        <v>36</v>
      </c>
      <c r="AS18" s="303">
        <f t="shared" si="4"/>
        <v>36</v>
      </c>
      <c r="AT18" s="303">
        <f t="shared" si="4"/>
        <v>36</v>
      </c>
      <c r="AU18" s="304">
        <v>28</v>
      </c>
      <c r="AV18" s="303">
        <f t="shared" si="4"/>
        <v>36</v>
      </c>
      <c r="AW18" s="303">
        <f t="shared" si="4"/>
        <v>36</v>
      </c>
      <c r="AX18" s="303">
        <f t="shared" si="4"/>
        <v>36</v>
      </c>
      <c r="AY18" s="304">
        <v>20</v>
      </c>
      <c r="AZ18" s="303">
        <f t="shared" si="4"/>
        <v>36</v>
      </c>
      <c r="BA18" s="303">
        <f t="shared" si="4"/>
        <v>36</v>
      </c>
      <c r="BB18" s="303">
        <f t="shared" si="4"/>
        <v>36</v>
      </c>
      <c r="BC18" s="303">
        <v>40</v>
      </c>
      <c r="BD18" s="303">
        <v>40</v>
      </c>
      <c r="BE18" s="303">
        <v>40</v>
      </c>
      <c r="BF18" s="303">
        <v>40</v>
      </c>
      <c r="BG18" s="303">
        <v>40</v>
      </c>
      <c r="BH18" s="305">
        <f t="shared" si="4"/>
        <v>40</v>
      </c>
      <c r="BI18" s="305">
        <v>40</v>
      </c>
      <c r="BJ18" s="305">
        <f t="shared" si="4"/>
        <v>0</v>
      </c>
      <c r="BK18" s="305">
        <f t="shared" si="4"/>
        <v>0</v>
      </c>
      <c r="BL18" s="305">
        <f t="shared" si="4"/>
        <v>0</v>
      </c>
      <c r="BM18" s="306">
        <f t="shared" si="4"/>
        <v>0</v>
      </c>
      <c r="BN18" s="295">
        <f>SUM(N18:BM18)</f>
        <v>1496</v>
      </c>
      <c r="BO18" s="307">
        <f>(E17+F17+G17+BN18)</f>
        <v>1763</v>
      </c>
    </row>
    <row r="19" spans="1:67" ht="15.75" thickBot="1">
      <c r="A19" s="194" t="s">
        <v>101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74" t="s">
        <v>109</v>
      </c>
      <c r="AL19" s="275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76" t="s">
        <v>110</v>
      </c>
      <c r="BI19" s="277"/>
      <c r="BJ19" s="277"/>
      <c r="BK19" s="277"/>
      <c r="BL19" s="277"/>
      <c r="BM19" s="278"/>
      <c r="BN19" s="26"/>
      <c r="BO19" s="26"/>
    </row>
    <row r="20" spans="14:65" ht="12.75">
      <c r="N20" s="21">
        <v>4</v>
      </c>
      <c r="O20" s="21">
        <v>4</v>
      </c>
      <c r="P20" s="21">
        <v>4</v>
      </c>
      <c r="Q20" s="21">
        <v>4</v>
      </c>
      <c r="R20" s="21">
        <v>4</v>
      </c>
      <c r="S20" s="21">
        <v>4</v>
      </c>
      <c r="T20" s="21">
        <v>4</v>
      </c>
      <c r="U20" s="21">
        <v>4</v>
      </c>
      <c r="V20" s="21">
        <v>4</v>
      </c>
      <c r="W20" s="21">
        <v>4</v>
      </c>
      <c r="X20" s="21">
        <v>4</v>
      </c>
      <c r="Y20" s="21">
        <v>4</v>
      </c>
      <c r="Z20" s="21">
        <v>4</v>
      </c>
      <c r="AA20" s="21">
        <v>4</v>
      </c>
      <c r="AB20" s="21">
        <v>4</v>
      </c>
      <c r="AC20" s="21">
        <v>4</v>
      </c>
      <c r="AD20" s="21">
        <v>4</v>
      </c>
      <c r="AE20" s="21">
        <v>4</v>
      </c>
      <c r="AF20" s="21">
        <v>4</v>
      </c>
      <c r="AG20" s="21">
        <v>4</v>
      </c>
      <c r="AH20" s="21">
        <v>4</v>
      </c>
      <c r="AI20" s="21">
        <v>4</v>
      </c>
      <c r="AJ20" s="21">
        <v>4</v>
      </c>
      <c r="AK20" s="21">
        <v>4</v>
      </c>
      <c r="AL20" s="21">
        <v>4</v>
      </c>
      <c r="AM20" s="21">
        <v>4</v>
      </c>
      <c r="AN20" s="21">
        <v>4</v>
      </c>
      <c r="AO20" s="21">
        <v>4</v>
      </c>
      <c r="AP20" s="21">
        <v>4</v>
      </c>
      <c r="AQ20" s="21">
        <v>4</v>
      </c>
      <c r="AR20" s="21">
        <v>4</v>
      </c>
      <c r="AS20" s="21">
        <v>4</v>
      </c>
      <c r="AT20" s="21">
        <v>4</v>
      </c>
      <c r="AU20" s="21">
        <v>4</v>
      </c>
      <c r="AV20" s="21">
        <v>4</v>
      </c>
      <c r="AW20" s="21">
        <v>4</v>
      </c>
      <c r="AX20" s="21">
        <v>4</v>
      </c>
      <c r="AY20" s="21">
        <v>4</v>
      </c>
      <c r="AZ20" s="21">
        <v>4</v>
      </c>
      <c r="BA20" s="21">
        <v>4</v>
      </c>
      <c r="BB20" s="21">
        <v>4</v>
      </c>
      <c r="BC20" s="21">
        <v>4</v>
      </c>
      <c r="BD20" s="21">
        <v>4</v>
      </c>
      <c r="BE20" s="21">
        <v>4</v>
      </c>
      <c r="BF20" s="21">
        <v>4</v>
      </c>
      <c r="BG20" s="21">
        <v>4</v>
      </c>
      <c r="BH20" s="21">
        <v>4</v>
      </c>
      <c r="BI20" s="21">
        <v>4</v>
      </c>
      <c r="BJ20" s="21">
        <v>4</v>
      </c>
      <c r="BK20" s="21">
        <v>4</v>
      </c>
      <c r="BL20" s="21">
        <v>4</v>
      </c>
      <c r="BM20" s="21">
        <v>4</v>
      </c>
    </row>
    <row r="21" spans="2:60" ht="12.75">
      <c r="B21" s="73" t="s">
        <v>52</v>
      </c>
      <c r="AT21" s="72" t="s">
        <v>53</v>
      </c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</row>
    <row r="22" ht="12.75">
      <c r="C22" s="1" t="s">
        <v>93</v>
      </c>
    </row>
    <row r="23" spans="3:55" ht="12.75">
      <c r="C23" s="1" t="s">
        <v>106</v>
      </c>
      <c r="AX23" s="71" t="s">
        <v>54</v>
      </c>
      <c r="AY23" s="71"/>
      <c r="AZ23" s="71"/>
      <c r="BA23" s="71"/>
      <c r="BB23" s="71"/>
      <c r="BC23" s="71"/>
    </row>
    <row r="24" spans="3:55" ht="12.75">
      <c r="C24" s="1"/>
      <c r="AX24" s="71"/>
      <c r="AY24" s="71"/>
      <c r="AZ24" s="71"/>
      <c r="BA24" s="71"/>
      <c r="BB24" s="71"/>
      <c r="BC24" s="71"/>
    </row>
    <row r="25" spans="2:9" ht="12.75">
      <c r="B25" s="71" t="s">
        <v>107</v>
      </c>
      <c r="C25" s="71" t="s">
        <v>98</v>
      </c>
      <c r="D25" s="71"/>
      <c r="E25" s="71"/>
      <c r="F25" s="71"/>
      <c r="G25" s="71"/>
      <c r="H25" s="71"/>
      <c r="I25" s="71"/>
    </row>
    <row r="26" ht="12.75">
      <c r="C26" s="1" t="s">
        <v>102</v>
      </c>
    </row>
    <row r="27" spans="3:5" ht="12.75">
      <c r="C27" s="1" t="s">
        <v>99</v>
      </c>
      <c r="E27" s="1" t="s">
        <v>103</v>
      </c>
    </row>
    <row r="28" ht="12.75">
      <c r="C28" s="1" t="s">
        <v>111</v>
      </c>
    </row>
    <row r="29" spans="22:49" ht="12.75">
      <c r="V29" s="71" t="s">
        <v>56</v>
      </c>
      <c r="W29" s="71"/>
      <c r="X29" s="71"/>
      <c r="Y29" s="71"/>
      <c r="Z29" s="71"/>
      <c r="AA29" s="71"/>
      <c r="AB29" s="71"/>
      <c r="AC29" s="71"/>
      <c r="AD29" s="71"/>
      <c r="AE29" s="71"/>
      <c r="AW29" s="1" t="s">
        <v>55</v>
      </c>
    </row>
    <row r="30" spans="2:31" ht="12.75">
      <c r="B30" s="71" t="s">
        <v>108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V30" s="71"/>
      <c r="W30" s="71"/>
      <c r="X30" s="71"/>
      <c r="Y30" s="71"/>
      <c r="Z30" s="71"/>
      <c r="AA30" s="71"/>
      <c r="AB30" s="71"/>
      <c r="AC30" s="71"/>
      <c r="AD30" s="71"/>
      <c r="AE30" s="71"/>
    </row>
    <row r="31" spans="3:31" ht="12.75">
      <c r="C31" s="1" t="s">
        <v>104</v>
      </c>
      <c r="V31" s="71"/>
      <c r="W31" s="71"/>
      <c r="X31" s="71" t="s">
        <v>57</v>
      </c>
      <c r="Y31" s="71"/>
      <c r="Z31" s="71"/>
      <c r="AA31" s="71"/>
      <c r="AB31" s="71"/>
      <c r="AC31" s="71"/>
      <c r="AD31" s="71"/>
      <c r="AE31" s="71"/>
    </row>
    <row r="32" ht="12.75">
      <c r="C32" s="1" t="s">
        <v>105</v>
      </c>
    </row>
    <row r="36" ht="12.75">
      <c r="BO36" s="15"/>
    </row>
  </sheetData>
  <sheetProtection/>
  <mergeCells count="61">
    <mergeCell ref="AK19:AL19"/>
    <mergeCell ref="BH19:BM19"/>
    <mergeCell ref="K1:AA1"/>
    <mergeCell ref="AG1:BM1"/>
    <mergeCell ref="K2:AA2"/>
    <mergeCell ref="AG2:BM2"/>
    <mergeCell ref="K4:BM4"/>
    <mergeCell ref="K5:BM5"/>
    <mergeCell ref="A7:A10"/>
    <mergeCell ref="B7:B10"/>
    <mergeCell ref="H7:J7"/>
    <mergeCell ref="K7:M7"/>
    <mergeCell ref="N7:P7"/>
    <mergeCell ref="Q7:T7"/>
    <mergeCell ref="K9:M10"/>
    <mergeCell ref="U7:X7"/>
    <mergeCell ref="Y7:AC7"/>
    <mergeCell ref="AD7:AG7"/>
    <mergeCell ref="AH7:AK7"/>
    <mergeCell ref="AL7:AO7"/>
    <mergeCell ref="AP7:AT7"/>
    <mergeCell ref="AU7:AX7"/>
    <mergeCell ref="AY7:BC7"/>
    <mergeCell ref="BD7:BG7"/>
    <mergeCell ref="BH7:BK7"/>
    <mergeCell ref="BL7:BM7"/>
    <mergeCell ref="BN7:BN10"/>
    <mergeCell ref="BO7:BO10"/>
    <mergeCell ref="C8:C10"/>
    <mergeCell ref="D8:D10"/>
    <mergeCell ref="E8:E10"/>
    <mergeCell ref="F8:F10"/>
    <mergeCell ref="G8:G10"/>
    <mergeCell ref="H8:H10"/>
    <mergeCell ref="I8:I10"/>
    <mergeCell ref="J8:J10"/>
    <mergeCell ref="K8:M8"/>
    <mergeCell ref="A11:A12"/>
    <mergeCell ref="B11:B12"/>
    <mergeCell ref="K11:M11"/>
    <mergeCell ref="K12:M12"/>
    <mergeCell ref="A13:A14"/>
    <mergeCell ref="B13:B14"/>
    <mergeCell ref="K13:M13"/>
    <mergeCell ref="K14:M14"/>
    <mergeCell ref="A15:A16"/>
    <mergeCell ref="B15:B16"/>
    <mergeCell ref="K15:M15"/>
    <mergeCell ref="K16:M16"/>
    <mergeCell ref="A17:A18"/>
    <mergeCell ref="B17:B18"/>
    <mergeCell ref="D17:D18"/>
    <mergeCell ref="E17:E18"/>
    <mergeCell ref="F17:F18"/>
    <mergeCell ref="G17:G18"/>
    <mergeCell ref="H17:H18"/>
    <mergeCell ref="I17:I18"/>
    <mergeCell ref="J17:J18"/>
    <mergeCell ref="K17:M17"/>
    <mergeCell ref="K18:M18"/>
    <mergeCell ref="A19:R19"/>
  </mergeCells>
  <printOptions/>
  <pageMargins left="0.25" right="0.25" top="0.53" bottom="1" header="0.5" footer="0.5"/>
  <pageSetup horizontalDpi="600" verticalDpi="60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qa</cp:lastModifiedBy>
  <cp:lastPrinted>2016-09-23T09:00:23Z</cp:lastPrinted>
  <dcterms:created xsi:type="dcterms:W3CDTF">2012-08-10T07:46:19Z</dcterms:created>
  <dcterms:modified xsi:type="dcterms:W3CDTF">2016-09-23T09:02:40Z</dcterms:modified>
  <cp:category/>
  <cp:version/>
  <cp:contentType/>
  <cp:contentStatus/>
</cp:coreProperties>
</file>